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nagascloud365.sharepoint.com/sites/eg2021005/Gas de Operacin/Programa GO Semanal/"/>
    </mc:Choice>
  </mc:AlternateContent>
  <xr:revisionPtr revIDLastSave="0" documentId="8_{9BEC6D4B-13CF-4FA4-98BE-DDC1C843BE2B}" xr6:coauthVersionLast="36" xr6:coauthVersionMax="36" xr10:uidLastSave="{00000000-0000-0000-0000-000000000000}"/>
  <bookViews>
    <workbookView xWindow="9470" yWindow="840" windowWidth="18900" windowHeight="11640" tabRatio="639" xr2:uid="{00000000-000D-0000-FFFF-FFFF00000000}"/>
  </bookViews>
  <sheets>
    <sheet name="español" sheetId="24" r:id="rId1"/>
    <sheet name="inglés" sheetId="25" r:id="rId2"/>
  </sheets>
  <definedNames>
    <definedName name="_xlnm._FilterDatabase" localSheetId="0" hidden="1">español!$B$2:$J$12</definedName>
    <definedName name="_xlnm.Print_Area" localSheetId="0">español!$A$1:$K$19</definedName>
    <definedName name="_xlnm.Print_Area" localSheetId="1">inglés!$A$1:$K$23</definedName>
  </definedNames>
  <calcPr calcId="191028"/>
</workbook>
</file>

<file path=xl/calcChain.xml><?xml version="1.0" encoding="utf-8"?>
<calcChain xmlns="http://schemas.openxmlformats.org/spreadsheetml/2006/main">
  <c r="G11" i="24" l="1"/>
  <c r="D11" i="24" l="1"/>
  <c r="D12" i="24" s="1"/>
  <c r="I8" i="25" l="1"/>
  <c r="J8" i="25"/>
  <c r="J11" i="24" l="1"/>
  <c r="E11" i="24" l="1"/>
  <c r="F11" i="24"/>
  <c r="H11" i="24"/>
  <c r="H8" i="25" l="1"/>
  <c r="G8" i="25"/>
  <c r="F8" i="25"/>
  <c r="F4" i="24" l="1"/>
  <c r="E9" i="25" l="1"/>
  <c r="J10" i="25"/>
  <c r="I10" i="25"/>
  <c r="H10" i="25"/>
  <c r="G10" i="25"/>
  <c r="F10" i="25"/>
  <c r="E10" i="25"/>
  <c r="J9" i="25"/>
  <c r="I9" i="25"/>
  <c r="H9" i="25"/>
  <c r="G9" i="25"/>
  <c r="F9" i="25"/>
  <c r="D9" i="25"/>
  <c r="D4" i="25"/>
  <c r="J12" i="24" l="1"/>
  <c r="I11" i="24"/>
  <c r="I12" i="24" s="1"/>
  <c r="H12" i="24"/>
  <c r="G12" i="24"/>
  <c r="F12" i="24"/>
  <c r="E12" i="24"/>
  <c r="E3" i="25" l="1"/>
  <c r="D8" i="25" l="1"/>
  <c r="J16" i="24" l="1"/>
  <c r="D10" i="25" l="1"/>
  <c r="E8" i="25"/>
  <c r="D29" i="24" l="1"/>
  <c r="D12" i="25" l="1"/>
  <c r="J16" i="25" l="1"/>
  <c r="D7" i="25" l="1"/>
  <c r="D7" i="24"/>
  <c r="J29" i="25" l="1"/>
  <c r="I29" i="25"/>
  <c r="H29" i="25"/>
  <c r="G29" i="25"/>
  <c r="F29" i="25"/>
  <c r="E29" i="25"/>
  <c r="D29" i="25"/>
  <c r="I28" i="25"/>
  <c r="H28" i="25"/>
  <c r="G28" i="25"/>
  <c r="D28" i="25"/>
  <c r="E7" i="25"/>
  <c r="F7" i="25" s="1"/>
  <c r="G7" i="25" s="1"/>
  <c r="H7" i="25" s="1"/>
  <c r="I7" i="25" s="1"/>
  <c r="J7" i="25" s="1"/>
  <c r="F4" i="25"/>
  <c r="E29" i="24"/>
  <c r="F29" i="24"/>
  <c r="G29" i="24"/>
  <c r="H29" i="24"/>
  <c r="I29" i="24"/>
  <c r="J29" i="24"/>
  <c r="E7" i="24"/>
  <c r="F7" i="24" s="1"/>
  <c r="G7" i="24" s="1"/>
  <c r="H7" i="24" s="1"/>
  <c r="I7" i="24" s="1"/>
  <c r="J7" i="24" s="1"/>
  <c r="D31" i="25" l="1"/>
  <c r="I31" i="25"/>
  <c r="F28" i="25"/>
  <c r="F31" i="25" s="1"/>
  <c r="J28" i="25"/>
  <c r="J31" i="25" s="1"/>
  <c r="E28" i="25"/>
  <c r="E31" i="25" s="1"/>
  <c r="G27" i="25" l="1"/>
  <c r="E27" i="25"/>
  <c r="F27" i="25"/>
  <c r="H27" i="25"/>
  <c r="J27" i="25"/>
  <c r="D27" i="25"/>
  <c r="I27" i="25"/>
  <c r="L27" i="25" l="1"/>
  <c r="D30" i="24" l="1"/>
  <c r="D31" i="24" s="1"/>
  <c r="D11" i="25"/>
  <c r="D30" i="25" s="1"/>
  <c r="D26" i="24"/>
  <c r="D26" i="25" l="1"/>
  <c r="H31" i="25" l="1"/>
  <c r="G31" i="25"/>
  <c r="F26" i="24"/>
  <c r="F12" i="25"/>
  <c r="H26" i="24"/>
  <c r="H11" i="25"/>
  <c r="H26" i="25" s="1"/>
  <c r="G11" i="25"/>
  <c r="G26" i="25" s="1"/>
  <c r="G26" i="24"/>
  <c r="F30" i="24"/>
  <c r="F31" i="24" s="1"/>
  <c r="E11" i="25"/>
  <c r="E30" i="25" s="1"/>
  <c r="H12" i="25"/>
  <c r="J30" i="24"/>
  <c r="J31" i="24" s="1"/>
  <c r="J11" i="25"/>
  <c r="J30" i="25" s="1"/>
  <c r="J26" i="24"/>
  <c r="G12" i="25"/>
  <c r="F11" i="25"/>
  <c r="F30" i="25" s="1"/>
  <c r="E12" i="25"/>
  <c r="J12" i="25"/>
  <c r="I12" i="25"/>
  <c r="I11" i="25"/>
  <c r="I26" i="25" s="1"/>
  <c r="I26" i="24"/>
  <c r="G30" i="24"/>
  <c r="G31" i="24" s="1"/>
  <c r="E26" i="24"/>
  <c r="E30" i="24"/>
  <c r="E31" i="24" s="1"/>
  <c r="I30" i="24"/>
  <c r="I31" i="24" s="1"/>
  <c r="H30" i="24"/>
  <c r="H31" i="24" s="1"/>
  <c r="L26" i="24" l="1"/>
  <c r="I30" i="25"/>
  <c r="J26" i="25"/>
  <c r="G30" i="25"/>
  <c r="H30" i="25"/>
  <c r="F26" i="25"/>
  <c r="E26" i="25"/>
  <c r="L26" i="25" l="1"/>
</calcChain>
</file>

<file path=xl/sharedStrings.xml><?xml version="1.0" encoding="utf-8"?>
<sst xmlns="http://schemas.openxmlformats.org/spreadsheetml/2006/main" count="58" uniqueCount="54">
  <si>
    <t>PROGRAMA SEMANAL ESTIMACIONES NECESIDADES DIARIAS GAS OPERACIÓN SUFRAGADO</t>
  </si>
  <si>
    <t>SEMANA</t>
  </si>
  <si>
    <t>de:</t>
  </si>
  <si>
    <t>a:</t>
  </si>
  <si>
    <t>Unidad: kWh</t>
  </si>
  <si>
    <t>INFRAESTRUCTURA</t>
  </si>
  <si>
    <t>Miercoles</t>
  </si>
  <si>
    <t>Jueves</t>
  </si>
  <si>
    <t>Viernes</t>
  </si>
  <si>
    <t>Sábado</t>
  </si>
  <si>
    <t>Domingo</t>
  </si>
  <si>
    <t>Lunes</t>
  </si>
  <si>
    <t>Martes</t>
  </si>
  <si>
    <t>ALMACENAMIENTOS SUBTERRÁNEOS</t>
  </si>
  <si>
    <t>RED DE TRANSPORTE</t>
  </si>
  <si>
    <t>ERMs</t>
  </si>
  <si>
    <t>EECC</t>
  </si>
  <si>
    <t>Total RT</t>
  </si>
  <si>
    <t>TOTAL NECESIDADES GAS OPERACIÓN SUFRAGADO</t>
  </si>
  <si>
    <t>Mercados y Garantías</t>
  </si>
  <si>
    <t>Fecha Publicación:</t>
  </si>
  <si>
    <t>Dirección de Mercados</t>
  </si>
  <si>
    <t>Control Totales:</t>
  </si>
  <si>
    <t>sufragado</t>
  </si>
  <si>
    <t>0% plantas</t>
  </si>
  <si>
    <t>aass</t>
  </si>
  <si>
    <t>tte</t>
  </si>
  <si>
    <t>total sufragado</t>
  </si>
  <si>
    <t>WEEKLY PROGRAM OF ESTIMATION FOR DAILY DEFRAYED WORKING GAS NEEDS</t>
  </si>
  <si>
    <t xml:space="preserve">WEEK </t>
  </si>
  <si>
    <t>from:</t>
  </si>
  <si>
    <t>to:</t>
  </si>
  <si>
    <t>Unit: kWh</t>
  </si>
  <si>
    <t>INFRASTRUCTURE</t>
  </si>
  <si>
    <t>Wednesday</t>
  </si>
  <si>
    <t>Thursday</t>
  </si>
  <si>
    <t>Friday</t>
  </si>
  <si>
    <t>Saturday</t>
  </si>
  <si>
    <t>Sunday</t>
  </si>
  <si>
    <t>Monday</t>
  </si>
  <si>
    <t>Tuesday</t>
  </si>
  <si>
    <t>UNDERGROUND STORAGE</t>
  </si>
  <si>
    <t>TRANSMISSION NETWORK</t>
  </si>
  <si>
    <t>RMSs</t>
  </si>
  <si>
    <t>CCSS</t>
  </si>
  <si>
    <t>Total TN</t>
  </si>
  <si>
    <t>TOTAL DEFRAYED WORKING GAS NEEDS</t>
  </si>
  <si>
    <t>Markets and Guarantees</t>
  </si>
  <si>
    <t>Publication date:</t>
  </si>
  <si>
    <t>Markets Direction</t>
  </si>
  <si>
    <t>Control sufragado + no sufragado</t>
  </si>
  <si>
    <t>sugragado</t>
  </si>
  <si>
    <t>50% plantas</t>
  </si>
  <si>
    <t xml:space="preserve"> 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</si>
</sst>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#,##0.000"/>
    <numFmt numFmtId="165" formatCode="[$-C0A]d\-mmm\-yy;@"/>
    <numFmt numFmtId="166" formatCode="[$-409]dd\-mmm\-yy;@"/>
    <numFmt numFmtId="167" formatCode="_-* #,##0\ _€_-;\-* #,##0\ _€_-;_-* &quot;-&quot;??\ _€_-;_-@_-"/>
  </numFmts>
  <fonts count="19" x14ac:knownFonts="1">
    <font>
      <sz val="10"/>
      <name val="Arial"/>
    </font>
    <font>
      <sz val="16"/>
      <color indexed="58"/>
      <name val="Verdana"/>
      <family val="2"/>
    </font>
    <font>
      <b/>
      <sz val="10"/>
      <color indexed="58"/>
      <name val="Verdana"/>
      <family val="2"/>
    </font>
    <font>
      <b/>
      <i/>
      <sz val="10"/>
      <color indexed="42"/>
      <name val="Verdana"/>
      <family val="2"/>
    </font>
    <font>
      <sz val="10"/>
      <color indexed="58"/>
      <name val="Verdana"/>
      <family val="2"/>
    </font>
    <font>
      <sz val="10"/>
      <name val="Arial"/>
      <family val="2"/>
    </font>
    <font>
      <b/>
      <sz val="12"/>
      <color indexed="58"/>
      <name val="Verdana"/>
      <family val="2"/>
    </font>
    <font>
      <b/>
      <sz val="11"/>
      <color indexed="42"/>
      <name val="Verdana"/>
      <family val="2"/>
    </font>
    <font>
      <b/>
      <sz val="14"/>
      <color indexed="42"/>
      <name val="Verdana"/>
      <family val="2"/>
    </font>
    <font>
      <b/>
      <sz val="10"/>
      <name val="Arial"/>
      <family val="2"/>
    </font>
    <font>
      <sz val="11"/>
      <color indexed="58"/>
      <name val="Verdana"/>
      <family val="2"/>
    </font>
    <font>
      <b/>
      <i/>
      <sz val="10"/>
      <color indexed="58"/>
      <name val="Verdana"/>
      <family val="2"/>
    </font>
    <font>
      <b/>
      <sz val="11"/>
      <color indexed="58"/>
      <name val="Verdana"/>
      <family val="2"/>
    </font>
    <font>
      <sz val="11"/>
      <name val="Arial"/>
      <family val="2"/>
    </font>
    <font>
      <sz val="9"/>
      <color indexed="58"/>
      <name val="Verdana"/>
      <family val="2"/>
    </font>
    <font>
      <b/>
      <sz val="9"/>
      <color indexed="58"/>
      <name val="Verdana"/>
      <family val="2"/>
    </font>
    <font>
      <sz val="12"/>
      <color theme="0" tint="-0.499984740745262"/>
      <name val="Verdana"/>
      <family val="2"/>
    </font>
    <font>
      <sz val="11"/>
      <color theme="0" tint="-0.499984740745262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42"/>
      </bottom>
      <diagonal/>
    </border>
    <border>
      <left style="medium">
        <color indexed="42"/>
      </left>
      <right/>
      <top style="medium">
        <color indexed="42"/>
      </top>
      <bottom/>
      <diagonal/>
    </border>
    <border>
      <left/>
      <right style="medium">
        <color indexed="42"/>
      </right>
      <top/>
      <bottom/>
      <diagonal/>
    </border>
    <border>
      <left style="medium">
        <color indexed="42"/>
      </left>
      <right/>
      <top/>
      <bottom style="medium">
        <color indexed="42"/>
      </bottom>
      <diagonal/>
    </border>
    <border>
      <left/>
      <right style="medium">
        <color indexed="42"/>
      </right>
      <top/>
      <bottom style="medium">
        <color indexed="42"/>
      </bottom>
      <diagonal/>
    </border>
    <border>
      <left/>
      <right style="medium">
        <color indexed="42"/>
      </right>
      <top style="medium">
        <color indexed="42"/>
      </top>
      <bottom style="medium">
        <color indexed="42"/>
      </bottom>
      <diagonal/>
    </border>
    <border>
      <left style="medium">
        <color indexed="42"/>
      </left>
      <right style="medium">
        <color indexed="42"/>
      </right>
      <top style="medium">
        <color indexed="42"/>
      </top>
      <bottom style="hair">
        <color indexed="42"/>
      </bottom>
      <diagonal/>
    </border>
    <border>
      <left/>
      <right style="hair">
        <color indexed="42"/>
      </right>
      <top/>
      <bottom/>
      <diagonal/>
    </border>
    <border>
      <left style="hair">
        <color indexed="42"/>
      </left>
      <right style="hair">
        <color indexed="42"/>
      </right>
      <top/>
      <bottom/>
      <diagonal/>
    </border>
    <border>
      <left style="medium">
        <color indexed="42"/>
      </left>
      <right/>
      <top style="medium">
        <color indexed="42"/>
      </top>
      <bottom style="medium">
        <color indexed="42"/>
      </bottom>
      <diagonal/>
    </border>
    <border>
      <left/>
      <right style="medium">
        <color indexed="42"/>
      </right>
      <top style="medium">
        <color indexed="42"/>
      </top>
      <bottom/>
      <diagonal/>
    </border>
    <border>
      <left style="medium">
        <color indexed="42"/>
      </left>
      <right style="medium">
        <color indexed="42"/>
      </right>
      <top style="medium">
        <color indexed="42"/>
      </top>
      <bottom/>
      <diagonal/>
    </border>
    <border>
      <left style="medium">
        <color indexed="42"/>
      </left>
      <right style="hair">
        <color indexed="42"/>
      </right>
      <top style="medium">
        <color indexed="42"/>
      </top>
      <bottom style="thin">
        <color indexed="42"/>
      </bottom>
      <diagonal/>
    </border>
    <border>
      <left style="medium">
        <color indexed="42"/>
      </left>
      <right style="hair">
        <color indexed="42"/>
      </right>
      <top style="thin">
        <color indexed="42"/>
      </top>
      <bottom style="medium">
        <color indexed="42"/>
      </bottom>
      <diagonal/>
    </border>
    <border>
      <left/>
      <right style="medium">
        <color indexed="42"/>
      </right>
      <top style="thin">
        <color indexed="42"/>
      </top>
      <bottom style="medium">
        <color indexed="42"/>
      </bottom>
      <diagonal/>
    </border>
    <border>
      <left/>
      <right style="hair">
        <color indexed="42"/>
      </right>
      <top style="medium">
        <color indexed="42"/>
      </top>
      <bottom style="hair">
        <color indexed="42"/>
      </bottom>
      <diagonal/>
    </border>
    <border>
      <left style="hair">
        <color indexed="42"/>
      </left>
      <right style="hair">
        <color indexed="42"/>
      </right>
      <top style="medium">
        <color indexed="42"/>
      </top>
      <bottom style="hair">
        <color indexed="42"/>
      </bottom>
      <diagonal/>
    </border>
    <border>
      <left style="medium">
        <color indexed="42"/>
      </left>
      <right style="medium">
        <color indexed="42"/>
      </right>
      <top/>
      <bottom style="thin">
        <color indexed="42"/>
      </bottom>
      <diagonal/>
    </border>
    <border>
      <left style="hair">
        <color indexed="42"/>
      </left>
      <right style="hair">
        <color indexed="42"/>
      </right>
      <top/>
      <bottom style="medium">
        <color indexed="42"/>
      </bottom>
      <diagonal/>
    </border>
    <border>
      <left style="medium">
        <color indexed="42"/>
      </left>
      <right/>
      <top style="thin">
        <color indexed="42"/>
      </top>
      <bottom style="medium">
        <color indexed="42"/>
      </bottom>
      <diagonal/>
    </border>
    <border>
      <left style="medium">
        <color indexed="42"/>
      </left>
      <right style="hair">
        <color indexed="42"/>
      </right>
      <top style="medium">
        <color indexed="42"/>
      </top>
      <bottom style="medium">
        <color indexed="42"/>
      </bottom>
      <diagonal/>
    </border>
    <border>
      <left style="medium">
        <color indexed="42"/>
      </left>
      <right style="hair">
        <color indexed="42"/>
      </right>
      <top style="medium">
        <color indexed="42"/>
      </top>
      <bottom style="hair">
        <color indexed="42"/>
      </bottom>
      <diagonal/>
    </border>
    <border>
      <left style="hair">
        <color indexed="42"/>
      </left>
      <right style="medium">
        <color indexed="42"/>
      </right>
      <top style="medium">
        <color indexed="42"/>
      </top>
      <bottom style="hair">
        <color indexed="42"/>
      </bottom>
      <diagonal/>
    </border>
    <border>
      <left style="hair">
        <color indexed="42"/>
      </left>
      <right style="hair">
        <color indexed="42"/>
      </right>
      <top style="thin">
        <color indexed="42"/>
      </top>
      <bottom style="medium">
        <color indexed="42"/>
      </bottom>
      <diagonal/>
    </border>
    <border>
      <left style="hair">
        <color indexed="42"/>
      </left>
      <right style="medium">
        <color indexed="42"/>
      </right>
      <top style="thin">
        <color indexed="42"/>
      </top>
      <bottom style="medium">
        <color indexed="42"/>
      </bottom>
      <diagonal/>
    </border>
    <border>
      <left style="hair">
        <color indexed="42"/>
      </left>
      <right style="hair">
        <color indexed="42"/>
      </right>
      <top style="medium">
        <color indexed="42"/>
      </top>
      <bottom style="medium">
        <color indexed="42"/>
      </bottom>
      <diagonal/>
    </border>
    <border>
      <left style="hair">
        <color indexed="42"/>
      </left>
      <right style="medium">
        <color indexed="42"/>
      </right>
      <top style="medium">
        <color indexed="42"/>
      </top>
      <bottom style="medium">
        <color indexed="4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42"/>
      </left>
      <right style="hair">
        <color indexed="42"/>
      </right>
      <top style="medium">
        <color indexed="42"/>
      </top>
      <bottom style="thin">
        <color indexed="42"/>
      </bottom>
      <diagonal/>
    </border>
    <border>
      <left style="hair">
        <color indexed="42"/>
      </left>
      <right style="medium">
        <color indexed="42"/>
      </right>
      <top style="medium">
        <color indexed="42"/>
      </top>
      <bottom style="thin">
        <color indexed="42"/>
      </bottom>
      <diagonal/>
    </border>
    <border>
      <left style="medium">
        <color indexed="42"/>
      </left>
      <right style="hair">
        <color indexed="42"/>
      </right>
      <top/>
      <bottom style="medium">
        <color indexed="42"/>
      </bottom>
      <diagonal/>
    </border>
    <border>
      <left style="hair">
        <color indexed="42"/>
      </left>
      <right style="medium">
        <color indexed="42"/>
      </right>
      <top/>
      <bottom style="medium">
        <color indexed="42"/>
      </bottom>
      <diagonal/>
    </border>
    <border>
      <left style="medium">
        <color indexed="42"/>
      </left>
      <right style="hair">
        <color indexed="42"/>
      </right>
      <top style="hair">
        <color indexed="42"/>
      </top>
      <bottom style="thin">
        <color indexed="42"/>
      </bottom>
      <diagonal/>
    </border>
    <border>
      <left style="hair">
        <color indexed="42"/>
      </left>
      <right style="hair">
        <color indexed="42"/>
      </right>
      <top style="hair">
        <color indexed="42"/>
      </top>
      <bottom style="thin">
        <color indexed="42"/>
      </bottom>
      <diagonal/>
    </border>
    <border>
      <left style="hair">
        <color indexed="42"/>
      </left>
      <right style="medium">
        <color indexed="42"/>
      </right>
      <top style="hair">
        <color indexed="42"/>
      </top>
      <bottom style="thin">
        <color indexed="42"/>
      </bottom>
      <diagonal/>
    </border>
    <border>
      <left style="medium">
        <color indexed="42"/>
      </left>
      <right style="medium">
        <color indexed="42"/>
      </right>
      <top style="hair">
        <color indexed="42"/>
      </top>
      <bottom style="thin">
        <color indexed="42"/>
      </bottom>
      <diagonal/>
    </border>
    <border>
      <left/>
      <right style="hair">
        <color indexed="42"/>
      </right>
      <top style="hair">
        <color indexed="42"/>
      </top>
      <bottom style="thin">
        <color indexed="42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left"/>
    </xf>
    <xf numFmtId="0" fontId="2" fillId="0" borderId="0" xfId="0" applyFont="1"/>
    <xf numFmtId="0" fontId="4" fillId="0" borderId="0" xfId="0" applyFont="1"/>
    <xf numFmtId="16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3" fontId="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/>
    <xf numFmtId="3" fontId="0" fillId="0" borderId="0" xfId="0" applyNumberFormat="1"/>
    <xf numFmtId="164" fontId="12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/>
    <xf numFmtId="3" fontId="12" fillId="0" borderId="21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horizontal="right" vertical="center"/>
    </xf>
    <xf numFmtId="3" fontId="12" fillId="0" borderId="27" xfId="0" applyNumberFormat="1" applyFont="1" applyBorder="1" applyAlignment="1">
      <alignment horizontal="right" vertical="center"/>
    </xf>
    <xf numFmtId="0" fontId="5" fillId="0" borderId="28" xfId="0" applyFont="1" applyBorder="1"/>
    <xf numFmtId="0" fontId="5" fillId="0" borderId="29" xfId="0" applyFont="1" applyBorder="1"/>
    <xf numFmtId="3" fontId="0" fillId="0" borderId="29" xfId="0" applyNumberFormat="1" applyBorder="1"/>
    <xf numFmtId="3" fontId="0" fillId="0" borderId="30" xfId="0" applyNumberFormat="1" applyBorder="1"/>
    <xf numFmtId="0" fontId="0" fillId="0" borderId="31" xfId="0" applyBorder="1"/>
    <xf numFmtId="3" fontId="0" fillId="0" borderId="32" xfId="0" applyNumberFormat="1" applyBorder="1"/>
    <xf numFmtId="0" fontId="0" fillId="0" borderId="33" xfId="0" applyBorder="1"/>
    <xf numFmtId="0" fontId="9" fillId="0" borderId="34" xfId="0" applyFont="1" applyBorder="1"/>
    <xf numFmtId="3" fontId="9" fillId="0" borderId="34" xfId="0" applyNumberFormat="1" applyFont="1" applyBorder="1"/>
    <xf numFmtId="3" fontId="9" fillId="0" borderId="35" xfId="0" applyNumberFormat="1" applyFont="1" applyBorder="1"/>
    <xf numFmtId="0" fontId="11" fillId="0" borderId="0" xfId="0" applyFont="1"/>
    <xf numFmtId="14" fontId="1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14" fontId="15" fillId="0" borderId="0" xfId="0" applyNumberFormat="1" applyFont="1" applyAlignment="1">
      <alignment horizontal="center"/>
    </xf>
    <xf numFmtId="3" fontId="7" fillId="0" borderId="13" xfId="0" applyNumberFormat="1" applyFont="1" applyBorder="1" applyAlignment="1">
      <alignment horizontal="center" vertical="center"/>
    </xf>
    <xf numFmtId="3" fontId="7" fillId="0" borderId="36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10" fillId="2" borderId="14" xfId="0" applyNumberFormat="1" applyFont="1" applyFill="1" applyBorder="1" applyAlignment="1">
      <alignment horizontal="right" vertical="center"/>
    </xf>
    <xf numFmtId="3" fontId="10" fillId="2" borderId="24" xfId="0" applyNumberFormat="1" applyFont="1" applyFill="1" applyBorder="1" applyAlignment="1">
      <alignment horizontal="right" vertical="center"/>
    </xf>
    <xf numFmtId="3" fontId="10" fillId="2" borderId="25" xfId="0" applyNumberFormat="1" applyFont="1" applyFill="1" applyBorder="1" applyAlignment="1">
      <alignment horizontal="right" vertical="center"/>
    </xf>
    <xf numFmtId="3" fontId="10" fillId="2" borderId="8" xfId="0" applyNumberFormat="1" applyFont="1" applyFill="1" applyBorder="1" applyAlignment="1" applyProtection="1">
      <alignment horizontal="right" vertical="center"/>
      <protection locked="0"/>
    </xf>
    <xf numFmtId="3" fontId="10" fillId="2" borderId="9" xfId="0" applyNumberFormat="1" applyFont="1" applyFill="1" applyBorder="1" applyAlignment="1" applyProtection="1">
      <alignment horizontal="right" vertical="center"/>
      <protection locked="0"/>
    </xf>
    <xf numFmtId="3" fontId="10" fillId="2" borderId="3" xfId="0" applyNumberFormat="1" applyFont="1" applyFill="1" applyBorder="1" applyAlignment="1" applyProtection="1">
      <alignment horizontal="right" vertical="center"/>
      <protection locked="0"/>
    </xf>
    <xf numFmtId="3" fontId="10" fillId="2" borderId="7" xfId="0" applyNumberFormat="1" applyFont="1" applyFill="1" applyBorder="1" applyAlignment="1" applyProtection="1">
      <alignment horizontal="center" vertical="center"/>
      <protection locked="0"/>
    </xf>
    <xf numFmtId="3" fontId="17" fillId="2" borderId="22" xfId="0" applyNumberFormat="1" applyFont="1" applyFill="1" applyBorder="1" applyAlignment="1" applyProtection="1">
      <alignment horizontal="right" vertical="center"/>
      <protection locked="0"/>
    </xf>
    <xf numFmtId="3" fontId="17" fillId="2" borderId="17" xfId="0" applyNumberFormat="1" applyFont="1" applyFill="1" applyBorder="1" applyAlignment="1" applyProtection="1">
      <alignment horizontal="right" vertical="center"/>
      <protection locked="0"/>
    </xf>
    <xf numFmtId="3" fontId="17" fillId="2" borderId="23" xfId="0" applyNumberFormat="1" applyFont="1" applyFill="1" applyBorder="1" applyAlignment="1" applyProtection="1">
      <alignment horizontal="right" vertical="center"/>
      <protection locked="0"/>
    </xf>
    <xf numFmtId="3" fontId="10" fillId="2" borderId="43" xfId="0" applyNumberFormat="1" applyFont="1" applyFill="1" applyBorder="1" applyAlignment="1" applyProtection="1">
      <alignment horizontal="center" vertical="center"/>
      <protection locked="0"/>
    </xf>
    <xf numFmtId="3" fontId="17" fillId="2" borderId="40" xfId="0" applyNumberFormat="1" applyFont="1" applyFill="1" applyBorder="1" applyAlignment="1" applyProtection="1">
      <alignment horizontal="right" vertical="center"/>
      <protection locked="0"/>
    </xf>
    <xf numFmtId="3" fontId="17" fillId="2" borderId="41" xfId="0" applyNumberFormat="1" applyFont="1" applyFill="1" applyBorder="1" applyAlignment="1" applyProtection="1">
      <alignment horizontal="right" vertical="center"/>
      <protection locked="0"/>
    </xf>
    <xf numFmtId="3" fontId="17" fillId="2" borderId="42" xfId="0" applyNumberFormat="1" applyFont="1" applyFill="1" applyBorder="1" applyAlignment="1" applyProtection="1">
      <alignment horizontal="right" vertical="center"/>
      <protection locked="0"/>
    </xf>
    <xf numFmtId="166" fontId="11" fillId="0" borderId="38" xfId="0" applyNumberFormat="1" applyFont="1" applyBorder="1" applyAlignment="1">
      <alignment horizontal="center" vertical="center"/>
    </xf>
    <xf numFmtId="166" fontId="11" fillId="0" borderId="19" xfId="0" applyNumberFormat="1" applyFont="1" applyBorder="1" applyAlignment="1">
      <alignment horizontal="center" vertical="center"/>
    </xf>
    <xf numFmtId="166" fontId="11" fillId="0" borderId="39" xfId="0" applyNumberFormat="1" applyFont="1" applyBorder="1" applyAlignment="1">
      <alignment horizontal="center" vertical="center"/>
    </xf>
    <xf numFmtId="165" fontId="11" fillId="0" borderId="38" xfId="0" applyNumberFormat="1" applyFont="1" applyBorder="1" applyAlignment="1">
      <alignment horizontal="center" vertical="center"/>
    </xf>
    <xf numFmtId="165" fontId="11" fillId="0" borderId="19" xfId="0" applyNumberFormat="1" applyFont="1" applyBorder="1" applyAlignment="1">
      <alignment horizontal="center" vertical="center"/>
    </xf>
    <xf numFmtId="165" fontId="11" fillId="0" borderId="39" xfId="0" applyNumberFormat="1" applyFont="1" applyBorder="1" applyAlignment="1">
      <alignment horizontal="center" vertical="center"/>
    </xf>
    <xf numFmtId="167" fontId="0" fillId="0" borderId="0" xfId="1" applyNumberFormat="1" applyFont="1"/>
    <xf numFmtId="3" fontId="10" fillId="0" borderId="14" xfId="0" applyNumberFormat="1" applyFont="1" applyBorder="1" applyAlignment="1">
      <alignment horizontal="right" vertical="center"/>
    </xf>
    <xf numFmtId="3" fontId="10" fillId="0" borderId="24" xfId="0" applyNumberFormat="1" applyFont="1" applyBorder="1" applyAlignment="1">
      <alignment horizontal="right" vertical="center"/>
    </xf>
    <xf numFmtId="3" fontId="10" fillId="0" borderId="25" xfId="0" applyNumberFormat="1" applyFont="1" applyBorder="1" applyAlignment="1">
      <alignment horizontal="right" vertical="center"/>
    </xf>
    <xf numFmtId="3" fontId="17" fillId="0" borderId="23" xfId="0" applyNumberFormat="1" applyFont="1" applyBorder="1" applyAlignment="1" applyProtection="1">
      <alignment horizontal="right" vertical="center"/>
      <protection locked="0"/>
    </xf>
    <xf numFmtId="3" fontId="10" fillId="0" borderId="8" xfId="0" applyNumberFormat="1" applyFont="1" applyBorder="1" applyAlignment="1" applyProtection="1">
      <alignment horizontal="right" vertical="center"/>
      <protection locked="0"/>
    </xf>
    <xf numFmtId="3" fontId="10" fillId="0" borderId="27" xfId="0" applyNumberFormat="1" applyFont="1" applyBorder="1" applyAlignment="1" applyProtection="1">
      <alignment horizontal="right" vertical="center"/>
      <protection locked="0"/>
    </xf>
    <xf numFmtId="3" fontId="17" fillId="0" borderId="16" xfId="0" applyNumberFormat="1" applyFont="1" applyBorder="1" applyAlignment="1" applyProtection="1">
      <alignment horizontal="right" vertical="center"/>
      <protection locked="0"/>
    </xf>
    <xf numFmtId="3" fontId="17" fillId="0" borderId="44" xfId="0" applyNumberFormat="1" applyFont="1" applyBorder="1" applyAlignment="1" applyProtection="1">
      <alignment horizontal="right" vertical="center"/>
      <protection locked="0"/>
    </xf>
    <xf numFmtId="3" fontId="17" fillId="0" borderId="42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4" fillId="0" borderId="0" xfId="0" applyFont="1" applyAlignment="1">
      <alignment horizontal="justify" wrapText="1"/>
    </xf>
    <xf numFmtId="3" fontId="8" fillId="0" borderId="0" xfId="0" applyNumberFormat="1" applyFont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14" fillId="0" borderId="0" xfId="0" applyFont="1" applyAlignment="1">
      <alignment horizontal="justify" wrapText="1"/>
    </xf>
    <xf numFmtId="3" fontId="10" fillId="2" borderId="20" xfId="0" applyNumberFormat="1" applyFont="1" applyFill="1" applyBorder="1" applyAlignment="1" applyProtection="1">
      <alignment horizontal="right" vertical="center"/>
      <protection locked="0"/>
    </xf>
    <xf numFmtId="3" fontId="10" fillId="2" borderId="15" xfId="0" applyNumberFormat="1" applyFont="1" applyFill="1" applyBorder="1" applyAlignment="1" applyProtection="1">
      <alignment horizontal="right" vertical="center"/>
      <protection locked="0"/>
    </xf>
    <xf numFmtId="3" fontId="10" fillId="2" borderId="12" xfId="0" applyNumberFormat="1" applyFont="1" applyFill="1" applyBorder="1" applyAlignment="1" applyProtection="1">
      <alignment horizontal="center" vertical="center"/>
      <protection locked="0"/>
    </xf>
    <xf numFmtId="3" fontId="10" fillId="2" borderId="18" xfId="0" applyNumberFormat="1" applyFont="1" applyFill="1" applyBorder="1" applyAlignment="1" applyProtection="1">
      <alignment horizontal="center" vertical="center"/>
      <protection locked="0"/>
    </xf>
    <xf numFmtId="3" fontId="10" fillId="2" borderId="10" xfId="0" applyNumberFormat="1" applyFont="1" applyFill="1" applyBorder="1" applyAlignment="1" applyProtection="1">
      <alignment horizontal="center" vertical="center"/>
      <protection locked="0"/>
    </xf>
    <xf numFmtId="3" fontId="10" fillId="2" borderId="6" xfId="0" applyNumberFormat="1" applyFont="1" applyFill="1" applyBorder="1" applyAlignment="1" applyProtection="1">
      <alignment horizontal="center" vertical="center"/>
      <protection locked="0"/>
    </xf>
    <xf numFmtId="3" fontId="12" fillId="0" borderId="10" xfId="0" applyNumberFormat="1" applyFont="1" applyBorder="1" applyAlignment="1" applyProtection="1">
      <alignment horizontal="center" vertical="center"/>
      <protection locked="0"/>
    </xf>
    <xf numFmtId="3" fontId="12" fillId="0" borderId="6" xfId="0" applyNumberFormat="1" applyFont="1" applyBorder="1" applyAlignment="1" applyProtection="1">
      <alignment horizontal="center" vertical="center"/>
      <protection locked="0"/>
    </xf>
    <xf numFmtId="3" fontId="10" fillId="2" borderId="12" xfId="0" applyNumberFormat="1" applyFont="1" applyFill="1" applyBorder="1" applyAlignment="1" applyProtection="1">
      <alignment horizontal="center" vertical="center" wrapText="1"/>
      <protection locked="0"/>
    </xf>
    <xf numFmtId="3" fontId="10" fillId="2" borderId="18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808000"/>
      <rgbColor rgb="000066CC"/>
      <rgbColor rgb="00F3F8E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77777"/>
      <rgbColor rgb="009999FF"/>
      <rgbColor rgb="00F3F8E0"/>
      <rgbColor rgb="00FFFFCC"/>
      <rgbColor rgb="00DDE296"/>
      <rgbColor rgb="00660066"/>
      <rgbColor rgb="00FF8080"/>
      <rgbColor rgb="000066CC"/>
      <rgbColor rgb="00EAEAEA"/>
      <rgbColor rgb="005F5F5F"/>
      <rgbColor rgb="00F0F0F0"/>
      <rgbColor rgb="00FFFF00"/>
      <rgbColor rgb="0000FFFF"/>
      <rgbColor rgb="00800080"/>
      <rgbColor rgb="00800000"/>
      <rgbColor rgb="00008080"/>
      <rgbColor rgb="000000FF"/>
      <rgbColor rgb="0033CCCC"/>
      <rgbColor rgb="00CCFFFF"/>
      <rgbColor rgb="00B2BB34"/>
      <rgbColor rgb="00FFFF99"/>
      <rgbColor rgb="00BBE0E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9999"/>
      <rgbColor rgb="000071A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139906</xdr:colOff>
      <xdr:row>0</xdr:row>
      <xdr:rowOff>124691</xdr:rowOff>
    </xdr:from>
    <xdr:to>
      <xdr:col>1</xdr:col>
      <xdr:colOff>397081</xdr:colOff>
      <xdr:row>3</xdr:row>
      <xdr:rowOff>34912</xdr:rowOff>
    </xdr:to>
    <xdr:pic>
      <xdr:nvPicPr>
        <xdr:cNvPr id="27672" name="Picture 1" descr="gts niv">
          <a:extLst>
            <a:ext uri="{FF2B5EF4-FFF2-40B4-BE49-F238E27FC236}">
              <a16:creationId xmlns:a16="http://schemas.microsoft.com/office/drawing/2014/main" id="{00000000-0008-0000-0000-000018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906" y="124691"/>
          <a:ext cx="1019175" cy="776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139906</xdr:colOff>
      <xdr:row>0</xdr:row>
      <xdr:rowOff>124691</xdr:rowOff>
    </xdr:from>
    <xdr:to>
      <xdr:col>1</xdr:col>
      <xdr:colOff>397081</xdr:colOff>
      <xdr:row>3</xdr:row>
      <xdr:rowOff>34912</xdr:rowOff>
    </xdr:to>
    <xdr:pic>
      <xdr:nvPicPr>
        <xdr:cNvPr id="2" name="Picture 1" descr="gts niv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906" y="124691"/>
          <a:ext cx="1019175" cy="776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R31"/>
  <sheetViews>
    <sheetView showGridLines="0" tabSelected="1" topLeftCell="B1" zoomScale="70" zoomScaleNormal="70" zoomScaleSheetLayoutView="71" workbookViewId="0">
      <selection activeCell="J16" sqref="J16"/>
    </sheetView>
  </sheetViews>
  <sheetFormatPr baseColWidth="10" defaultColWidth="11.453125" defaultRowHeight="12.5" x14ac:dyDescent="0.25"/>
  <cols>
    <col min="2" max="2" width="26.26953125" customWidth="1"/>
    <col min="3" max="3" width="38.26953125" customWidth="1"/>
    <col min="4" max="4" width="16.81640625" customWidth="1"/>
    <col min="5" max="5" width="15.81640625" customWidth="1"/>
    <col min="6" max="6" width="16.7265625" customWidth="1"/>
    <col min="7" max="7" width="16.1796875" customWidth="1"/>
    <col min="8" max="10" width="16.7265625" customWidth="1"/>
    <col min="11" max="11" width="6.453125" customWidth="1"/>
    <col min="12" max="14" width="16.7265625" customWidth="1"/>
    <col min="15" max="15" width="20.1796875" bestFit="1" customWidth="1"/>
    <col min="16" max="16" width="11.54296875" bestFit="1" customWidth="1"/>
    <col min="17" max="17" width="12.7265625" bestFit="1" customWidth="1"/>
    <col min="18" max="18" width="11.81640625" bestFit="1" customWidth="1"/>
  </cols>
  <sheetData>
    <row r="1" spans="1:18" ht="15.75" customHeight="1" x14ac:dyDescent="0.25">
      <c r="K1" s="1"/>
      <c r="L1" s="1"/>
      <c r="M1" s="1"/>
      <c r="N1" s="1"/>
      <c r="O1" s="1"/>
    </row>
    <row r="2" spans="1:18" ht="30" customHeight="1" x14ac:dyDescent="0.25">
      <c r="A2" s="1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1"/>
      <c r="L2" s="1"/>
      <c r="M2" s="1"/>
      <c r="N2" s="1"/>
      <c r="O2" s="1"/>
    </row>
    <row r="3" spans="1:18" ht="22.5" customHeight="1" x14ac:dyDescent="0.35">
      <c r="A3" s="2"/>
      <c r="D3" s="66" t="s">
        <v>1</v>
      </c>
      <c r="E3" s="65" t="s">
        <v>53</v>
      </c>
      <c r="F3" s="65"/>
      <c r="G3" s="65"/>
      <c r="H3" s="65"/>
      <c r="I3" s="65"/>
      <c r="J3" s="65"/>
      <c r="K3" s="65"/>
      <c r="L3" s="65"/>
      <c r="M3" s="7"/>
      <c r="N3" s="7"/>
      <c r="O3" s="7"/>
    </row>
    <row r="4" spans="1:18" ht="29.25" customHeight="1" x14ac:dyDescent="0.35">
      <c r="A4" s="2"/>
      <c r="C4" s="10" t="s">
        <v>2</v>
      </c>
      <c r="D4" s="29">
        <v>45021</v>
      </c>
      <c r="E4" s="1" t="s">
        <v>3</v>
      </c>
      <c r="F4" s="29">
        <f>+D4+6</f>
        <v>45027</v>
      </c>
      <c r="G4" s="1"/>
    </row>
    <row r="5" spans="1:18" ht="27.75" customHeight="1" thickBot="1" x14ac:dyDescent="0.4">
      <c r="B5" s="3" t="s">
        <v>4</v>
      </c>
      <c r="C5" s="3"/>
      <c r="D5" s="3"/>
      <c r="E5" s="3"/>
      <c r="F5" s="3"/>
      <c r="G5" s="3"/>
      <c r="H5" s="3"/>
      <c r="I5" s="3"/>
      <c r="J5" s="8"/>
      <c r="K5" s="9"/>
      <c r="L5" s="9"/>
      <c r="M5" s="9"/>
      <c r="N5" s="9"/>
      <c r="O5" s="9"/>
    </row>
    <row r="6" spans="1:18" ht="27.75" customHeight="1" x14ac:dyDescent="0.25">
      <c r="B6" s="69" t="s">
        <v>5</v>
      </c>
      <c r="C6" s="70"/>
      <c r="D6" s="32" t="s">
        <v>6</v>
      </c>
      <c r="E6" s="33" t="s">
        <v>7</v>
      </c>
      <c r="F6" s="33" t="s">
        <v>8</v>
      </c>
      <c r="G6" s="33" t="s">
        <v>9</v>
      </c>
      <c r="H6" s="33" t="s">
        <v>10</v>
      </c>
      <c r="I6" s="33" t="s">
        <v>11</v>
      </c>
      <c r="J6" s="34" t="s">
        <v>12</v>
      </c>
      <c r="K6" s="6"/>
      <c r="L6" s="6"/>
      <c r="M6" s="6"/>
      <c r="N6" s="6"/>
      <c r="O6" s="6"/>
    </row>
    <row r="7" spans="1:18" ht="27.75" customHeight="1" thickBot="1" x14ac:dyDescent="0.3">
      <c r="B7" s="71"/>
      <c r="C7" s="72"/>
      <c r="D7" s="52">
        <f>D4</f>
        <v>45021</v>
      </c>
      <c r="E7" s="53">
        <f>D7+1</f>
        <v>45022</v>
      </c>
      <c r="F7" s="53">
        <f>+E7+1</f>
        <v>45023</v>
      </c>
      <c r="G7" s="53">
        <f t="shared" ref="G7:J7" si="0">+F7+1</f>
        <v>45024</v>
      </c>
      <c r="H7" s="53">
        <f t="shared" si="0"/>
        <v>45025</v>
      </c>
      <c r="I7" s="53">
        <f t="shared" si="0"/>
        <v>45026</v>
      </c>
      <c r="J7" s="54">
        <f t="shared" si="0"/>
        <v>45027</v>
      </c>
      <c r="K7" s="6"/>
      <c r="L7" s="6"/>
      <c r="M7" s="6"/>
      <c r="N7" s="6"/>
      <c r="O7" s="6"/>
    </row>
    <row r="8" spans="1:18" ht="21.75" customHeight="1" thickBot="1" x14ac:dyDescent="0.3">
      <c r="B8" s="78" t="s">
        <v>13</v>
      </c>
      <c r="C8" s="79"/>
      <c r="D8" s="60">
        <v>450002</v>
      </c>
      <c r="E8" s="60">
        <v>450002</v>
      </c>
      <c r="F8" s="60">
        <v>450002</v>
      </c>
      <c r="G8" s="61">
        <v>450002</v>
      </c>
      <c r="H8" s="60">
        <v>450002</v>
      </c>
      <c r="I8" s="60">
        <v>450002</v>
      </c>
      <c r="J8" s="61">
        <v>450002</v>
      </c>
      <c r="K8" s="6"/>
      <c r="L8" s="55"/>
      <c r="M8" s="55"/>
      <c r="N8" s="55"/>
      <c r="O8" s="55"/>
      <c r="P8" s="55"/>
      <c r="Q8" s="55"/>
      <c r="R8" s="55"/>
    </row>
    <row r="9" spans="1:18" ht="21.75" customHeight="1" x14ac:dyDescent="0.25">
      <c r="B9" s="76" t="s">
        <v>14</v>
      </c>
      <c r="C9" s="41" t="s">
        <v>15</v>
      </c>
      <c r="D9" s="62">
        <v>477919</v>
      </c>
      <c r="E9" s="62">
        <v>477919</v>
      </c>
      <c r="F9" s="62">
        <v>477919</v>
      </c>
      <c r="G9" s="59">
        <v>477919</v>
      </c>
      <c r="H9" s="62">
        <v>477919</v>
      </c>
      <c r="I9" s="62">
        <v>477919</v>
      </c>
      <c r="J9" s="59">
        <v>477919</v>
      </c>
      <c r="K9" s="6"/>
      <c r="L9" s="55"/>
      <c r="M9" s="55"/>
      <c r="N9" s="55"/>
      <c r="O9" s="55"/>
      <c r="P9" s="55"/>
      <c r="Q9" s="55"/>
      <c r="R9" s="55"/>
    </row>
    <row r="10" spans="1:18" ht="21.75" customHeight="1" x14ac:dyDescent="0.25">
      <c r="B10" s="77"/>
      <c r="C10" s="45" t="s">
        <v>16</v>
      </c>
      <c r="D10" s="63">
        <v>1500000</v>
      </c>
      <c r="E10" s="63">
        <v>1500000</v>
      </c>
      <c r="F10" s="63">
        <v>1500000</v>
      </c>
      <c r="G10" s="64">
        <v>1500000</v>
      </c>
      <c r="H10" s="63">
        <v>1500000</v>
      </c>
      <c r="I10" s="63">
        <v>1500000</v>
      </c>
      <c r="J10" s="64">
        <v>1500000</v>
      </c>
      <c r="K10" s="6"/>
      <c r="L10" s="55"/>
      <c r="M10" s="55"/>
      <c r="N10" s="55"/>
      <c r="O10" s="55"/>
      <c r="P10" s="55"/>
      <c r="Q10" s="55"/>
      <c r="R10" s="55"/>
    </row>
    <row r="11" spans="1:18" ht="21.75" customHeight="1" thickBot="1" x14ac:dyDescent="0.3">
      <c r="B11" s="74" t="s">
        <v>17</v>
      </c>
      <c r="C11" s="75"/>
      <c r="D11" s="56">
        <f t="shared" ref="D11:I11" si="1">+D10+D9</f>
        <v>1977919</v>
      </c>
      <c r="E11" s="57">
        <f t="shared" si="1"/>
        <v>1977919</v>
      </c>
      <c r="F11" s="57">
        <f t="shared" si="1"/>
        <v>1977919</v>
      </c>
      <c r="G11" s="57">
        <f>+G10+G9</f>
        <v>1977919</v>
      </c>
      <c r="H11" s="57">
        <f t="shared" si="1"/>
        <v>1977919</v>
      </c>
      <c r="I11" s="57">
        <f t="shared" si="1"/>
        <v>1977919</v>
      </c>
      <c r="J11" s="58">
        <f>+J10+J9</f>
        <v>1977919</v>
      </c>
      <c r="K11" s="6"/>
      <c r="L11" s="55"/>
      <c r="M11" s="55"/>
      <c r="N11" s="55"/>
      <c r="O11" s="55"/>
      <c r="P11" s="55"/>
      <c r="Q11" s="55"/>
      <c r="R11" s="55"/>
    </row>
    <row r="12" spans="1:18" s="14" customFormat="1" ht="21.75" customHeight="1" thickBot="1" x14ac:dyDescent="0.35">
      <c r="B12" s="80" t="s">
        <v>18</v>
      </c>
      <c r="C12" s="81"/>
      <c r="D12" s="15">
        <f>+D11+D8</f>
        <v>2427921</v>
      </c>
      <c r="E12" s="16">
        <f t="shared" ref="E12:J12" si="2">+E11+E8</f>
        <v>2427921</v>
      </c>
      <c r="F12" s="16">
        <f t="shared" si="2"/>
        <v>2427921</v>
      </c>
      <c r="G12" s="16">
        <f t="shared" si="2"/>
        <v>2427921</v>
      </c>
      <c r="H12" s="16">
        <f t="shared" si="2"/>
        <v>2427921</v>
      </c>
      <c r="I12" s="16">
        <f t="shared" si="2"/>
        <v>2427921</v>
      </c>
      <c r="J12" s="17">
        <f t="shared" si="2"/>
        <v>2427921</v>
      </c>
      <c r="K12" s="13"/>
      <c r="L12" s="55"/>
      <c r="M12" s="55"/>
      <c r="N12" s="55"/>
      <c r="O12" s="55"/>
      <c r="P12" s="55"/>
      <c r="Q12" s="55"/>
      <c r="R12" s="55"/>
    </row>
    <row r="13" spans="1:18" ht="21.75" customHeight="1" x14ac:dyDescent="0.25">
      <c r="L13" s="55"/>
      <c r="M13" s="55"/>
      <c r="N13" s="55"/>
      <c r="O13" s="55"/>
      <c r="P13" s="55"/>
      <c r="Q13" s="55"/>
      <c r="R13" s="55"/>
    </row>
    <row r="14" spans="1:18" ht="13.5" x14ac:dyDescent="0.25">
      <c r="D14" s="12"/>
      <c r="E14" s="12"/>
      <c r="F14" s="12"/>
      <c r="G14" s="12"/>
      <c r="H14" s="12"/>
      <c r="I14" s="12"/>
      <c r="J14" s="12"/>
      <c r="K14" s="6"/>
      <c r="L14" s="55"/>
      <c r="M14" s="55"/>
      <c r="N14" s="55"/>
      <c r="O14" s="55"/>
      <c r="P14" s="55"/>
      <c r="Q14" s="55"/>
    </row>
    <row r="15" spans="1:18" s="5" customFormat="1" ht="13.5" x14ac:dyDescent="0.3">
      <c r="B15" s="4" t="s">
        <v>19</v>
      </c>
      <c r="J15" s="30" t="s">
        <v>20</v>
      </c>
      <c r="K15" s="6"/>
      <c r="L15" s="55"/>
      <c r="M15" s="55"/>
      <c r="N15" s="55"/>
      <c r="O15" s="55"/>
      <c r="P15" s="55"/>
      <c r="Q15" s="55"/>
    </row>
    <row r="16" spans="1:18" ht="13.5" x14ac:dyDescent="0.3">
      <c r="B16" s="28" t="s">
        <v>21</v>
      </c>
      <c r="J16" s="31">
        <f ca="1">TODAY()</f>
        <v>45020</v>
      </c>
      <c r="L16" s="55"/>
      <c r="M16" s="6"/>
      <c r="N16" s="6"/>
      <c r="O16" s="6"/>
      <c r="P16" s="6"/>
      <c r="Q16" s="6"/>
    </row>
    <row r="17" spans="1:17" ht="13.5" x14ac:dyDescent="0.25">
      <c r="E17" s="12"/>
      <c r="L17" s="55"/>
      <c r="M17" s="6"/>
      <c r="N17" s="6"/>
      <c r="O17" s="6"/>
      <c r="P17" s="6"/>
      <c r="Q17" s="6"/>
    </row>
    <row r="18" spans="1:17" ht="8.25" customHeight="1" x14ac:dyDescent="0.25"/>
    <row r="19" spans="1:17" ht="49.5" customHeight="1" x14ac:dyDescent="0.25">
      <c r="B19" s="73"/>
      <c r="C19" s="73"/>
      <c r="D19" s="73"/>
      <c r="E19" s="73"/>
      <c r="F19" s="73"/>
      <c r="G19" s="73"/>
      <c r="H19" s="73"/>
      <c r="I19" s="73"/>
      <c r="J19" s="73"/>
    </row>
    <row r="20" spans="1:17" ht="20.149999999999999" customHeight="1" x14ac:dyDescent="0.25">
      <c r="B20" s="67"/>
      <c r="C20" s="67"/>
      <c r="D20" s="67"/>
      <c r="E20" s="67"/>
      <c r="F20" s="67"/>
      <c r="G20" s="67"/>
      <c r="H20" s="67"/>
      <c r="I20" s="67"/>
      <c r="J20" s="67"/>
    </row>
    <row r="21" spans="1:17" ht="20.149999999999999" customHeight="1" x14ac:dyDescent="0.25">
      <c r="B21" s="67"/>
      <c r="C21" s="67"/>
      <c r="D21" s="67"/>
      <c r="E21" s="67"/>
      <c r="F21" s="67"/>
      <c r="G21" s="67"/>
      <c r="H21" s="67"/>
      <c r="I21" s="67"/>
      <c r="J21" s="67"/>
    </row>
    <row r="22" spans="1:17" ht="20.149999999999999" customHeight="1" x14ac:dyDescent="0.25">
      <c r="B22" s="67"/>
      <c r="C22" s="67"/>
      <c r="D22" s="67"/>
    </row>
    <row r="23" spans="1:17" ht="20.149999999999999" customHeight="1" x14ac:dyDescent="0.3">
      <c r="A23" s="4"/>
    </row>
    <row r="24" spans="1:17" ht="20.149999999999999" customHeight="1" x14ac:dyDescent="0.25"/>
    <row r="25" spans="1:17" ht="20.149999999999999" customHeight="1" x14ac:dyDescent="0.25"/>
    <row r="26" spans="1:17" x14ac:dyDescent="0.25">
      <c r="B26" s="11" t="s">
        <v>22</v>
      </c>
      <c r="D26" s="12">
        <f t="shared" ref="D26:J26" si="3">+D8+D11</f>
        <v>2427921</v>
      </c>
      <c r="E26" s="12">
        <f t="shared" si="3"/>
        <v>2427921</v>
      </c>
      <c r="F26" s="12">
        <f t="shared" si="3"/>
        <v>2427921</v>
      </c>
      <c r="G26" s="12">
        <f t="shared" si="3"/>
        <v>2427921</v>
      </c>
      <c r="H26" s="12">
        <f t="shared" si="3"/>
        <v>2427921</v>
      </c>
      <c r="I26" s="12">
        <f t="shared" si="3"/>
        <v>2427921</v>
      </c>
      <c r="J26" s="12">
        <f t="shared" si="3"/>
        <v>2427921</v>
      </c>
      <c r="L26" s="12">
        <f>SUM(D26:K26)</f>
        <v>16995447</v>
      </c>
    </row>
    <row r="27" spans="1:17" x14ac:dyDescent="0.25">
      <c r="B27" s="11"/>
      <c r="D27" s="12"/>
      <c r="E27" s="12"/>
      <c r="F27" s="12"/>
      <c r="G27" s="12"/>
      <c r="H27" s="12"/>
      <c r="I27" s="12"/>
      <c r="J27" s="12"/>
      <c r="L27" s="12"/>
    </row>
    <row r="28" spans="1:17" x14ac:dyDescent="0.25">
      <c r="B28" s="18" t="s">
        <v>23</v>
      </c>
      <c r="C28" s="19" t="s">
        <v>24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1">
        <v>0</v>
      </c>
    </row>
    <row r="29" spans="1:17" x14ac:dyDescent="0.25">
      <c r="B29" s="22"/>
      <c r="C29" s="11" t="s">
        <v>25</v>
      </c>
      <c r="D29" s="12">
        <f t="shared" ref="D29:J29" si="4">D8</f>
        <v>450002</v>
      </c>
      <c r="E29" s="12">
        <f t="shared" si="4"/>
        <v>450002</v>
      </c>
      <c r="F29" s="12">
        <f t="shared" si="4"/>
        <v>450002</v>
      </c>
      <c r="G29" s="12">
        <f t="shared" si="4"/>
        <v>450002</v>
      </c>
      <c r="H29" s="12">
        <f t="shared" si="4"/>
        <v>450002</v>
      </c>
      <c r="I29" s="12">
        <f t="shared" si="4"/>
        <v>450002</v>
      </c>
      <c r="J29" s="23">
        <f t="shared" si="4"/>
        <v>450002</v>
      </c>
    </row>
    <row r="30" spans="1:17" x14ac:dyDescent="0.25">
      <c r="B30" s="22"/>
      <c r="C30" s="11" t="s">
        <v>26</v>
      </c>
      <c r="D30" s="12">
        <f t="shared" ref="D30:J30" si="5">D11</f>
        <v>1977919</v>
      </c>
      <c r="E30" s="12">
        <f t="shared" si="5"/>
        <v>1977919</v>
      </c>
      <c r="F30" s="12">
        <f t="shared" si="5"/>
        <v>1977919</v>
      </c>
      <c r="G30" s="12">
        <f t="shared" si="5"/>
        <v>1977919</v>
      </c>
      <c r="H30" s="12">
        <f t="shared" si="5"/>
        <v>1977919</v>
      </c>
      <c r="I30" s="12">
        <f t="shared" si="5"/>
        <v>1977919</v>
      </c>
      <c r="J30" s="23">
        <f t="shared" si="5"/>
        <v>1977919</v>
      </c>
    </row>
    <row r="31" spans="1:17" ht="13" x14ac:dyDescent="0.3">
      <c r="B31" s="24"/>
      <c r="C31" s="25" t="s">
        <v>27</v>
      </c>
      <c r="D31" s="26">
        <f>SUM(D28:D30)</f>
        <v>2427921</v>
      </c>
      <c r="E31" s="26">
        <f t="shared" ref="E31:J31" si="6">SUM(E28:E30)</f>
        <v>2427921</v>
      </c>
      <c r="F31" s="26">
        <f t="shared" si="6"/>
        <v>2427921</v>
      </c>
      <c r="G31" s="26">
        <f t="shared" si="6"/>
        <v>2427921</v>
      </c>
      <c r="H31" s="26">
        <f t="shared" si="6"/>
        <v>2427921</v>
      </c>
      <c r="I31" s="26">
        <f t="shared" si="6"/>
        <v>2427921</v>
      </c>
      <c r="J31" s="27">
        <f t="shared" si="6"/>
        <v>2427921</v>
      </c>
    </row>
  </sheetData>
  <mergeCells count="7">
    <mergeCell ref="B2:J2"/>
    <mergeCell ref="B6:C7"/>
    <mergeCell ref="B19:J19"/>
    <mergeCell ref="B11:C11"/>
    <mergeCell ref="B9:B10"/>
    <mergeCell ref="B8:C8"/>
    <mergeCell ref="B12:C12"/>
  </mergeCells>
  <pageMargins left="0.25" right="0.25" top="0.75" bottom="0.75" header="0.3" footer="0.3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31"/>
  <sheetViews>
    <sheetView showGridLines="0" zoomScale="70" zoomScaleNormal="70" zoomScaleSheetLayoutView="71" workbookViewId="0">
      <selection activeCell="B19" sqref="B19:J19"/>
    </sheetView>
  </sheetViews>
  <sheetFormatPr baseColWidth="10" defaultColWidth="11.453125" defaultRowHeight="12.5" x14ac:dyDescent="0.25"/>
  <cols>
    <col min="2" max="2" width="26.26953125" customWidth="1"/>
    <col min="3" max="3" width="32.7265625" customWidth="1"/>
    <col min="4" max="4" width="16.81640625" customWidth="1"/>
    <col min="5" max="5" width="15.81640625" customWidth="1"/>
    <col min="6" max="6" width="16.7265625" customWidth="1"/>
    <col min="7" max="7" width="16.1796875" customWidth="1"/>
    <col min="8" max="10" width="16.7265625" customWidth="1"/>
    <col min="11" max="11" width="6.453125" customWidth="1"/>
    <col min="12" max="15" width="16.7265625" customWidth="1"/>
  </cols>
  <sheetData>
    <row r="1" spans="1:15" ht="15.75" customHeight="1" x14ac:dyDescent="0.25">
      <c r="K1" s="1"/>
      <c r="L1" s="1"/>
      <c r="M1" s="1"/>
      <c r="N1" s="1"/>
      <c r="O1" s="1"/>
    </row>
    <row r="2" spans="1:15" ht="30" customHeight="1" x14ac:dyDescent="0.25">
      <c r="A2" s="1"/>
      <c r="B2" s="68" t="s">
        <v>28</v>
      </c>
      <c r="C2" s="68"/>
      <c r="D2" s="68"/>
      <c r="E2" s="68"/>
      <c r="F2" s="68"/>
      <c r="G2" s="68"/>
      <c r="H2" s="68"/>
      <c r="I2" s="68"/>
      <c r="J2" s="68"/>
      <c r="K2" s="1"/>
      <c r="L2" s="1"/>
      <c r="M2" s="1"/>
      <c r="N2" s="1"/>
      <c r="O2" s="1"/>
    </row>
    <row r="3" spans="1:15" ht="22.5" customHeight="1" x14ac:dyDescent="0.35">
      <c r="A3" s="2"/>
      <c r="C3" s="65"/>
      <c r="D3" s="66" t="s">
        <v>29</v>
      </c>
      <c r="E3" s="65" t="str">
        <f>+español!E3</f>
        <v xml:space="preserve"> 13-2023</v>
      </c>
      <c r="F3" s="65"/>
      <c r="G3" s="65"/>
      <c r="H3" s="65"/>
      <c r="I3" s="65"/>
      <c r="J3" s="65"/>
      <c r="K3" s="7"/>
      <c r="L3" s="7"/>
      <c r="M3" s="7"/>
      <c r="N3" s="7"/>
      <c r="O3" s="7"/>
    </row>
    <row r="4" spans="1:15" ht="29.25" customHeight="1" x14ac:dyDescent="0.35">
      <c r="A4" s="2"/>
      <c r="C4" s="10" t="s">
        <v>30</v>
      </c>
      <c r="D4" s="29">
        <f>+español!D4</f>
        <v>45021</v>
      </c>
      <c r="E4" s="1" t="s">
        <v>31</v>
      </c>
      <c r="F4" s="29">
        <f>+D4+6</f>
        <v>45027</v>
      </c>
      <c r="G4" s="1"/>
    </row>
    <row r="5" spans="1:15" ht="27.75" customHeight="1" thickBot="1" x14ac:dyDescent="0.4">
      <c r="B5" s="3" t="s">
        <v>32</v>
      </c>
      <c r="C5" s="3"/>
      <c r="D5" s="3"/>
      <c r="E5" s="3"/>
      <c r="F5" s="3"/>
      <c r="G5" s="3"/>
      <c r="H5" s="3"/>
      <c r="I5" s="3"/>
      <c r="J5" s="8"/>
      <c r="K5" s="9"/>
      <c r="L5" s="9"/>
      <c r="M5" s="9"/>
      <c r="N5" s="9"/>
      <c r="O5" s="9"/>
    </row>
    <row r="6" spans="1:15" ht="27.75" customHeight="1" x14ac:dyDescent="0.25">
      <c r="B6" s="69" t="s">
        <v>33</v>
      </c>
      <c r="C6" s="70"/>
      <c r="D6" s="32" t="s">
        <v>34</v>
      </c>
      <c r="E6" s="33" t="s">
        <v>35</v>
      </c>
      <c r="F6" s="33" t="s">
        <v>36</v>
      </c>
      <c r="G6" s="33" t="s">
        <v>37</v>
      </c>
      <c r="H6" s="33" t="s">
        <v>38</v>
      </c>
      <c r="I6" s="33" t="s">
        <v>39</v>
      </c>
      <c r="J6" s="34" t="s">
        <v>40</v>
      </c>
      <c r="K6" s="6"/>
      <c r="L6" s="6"/>
      <c r="M6" s="6"/>
      <c r="N6" s="6"/>
      <c r="O6" s="6"/>
    </row>
    <row r="7" spans="1:15" ht="27.75" customHeight="1" thickBot="1" x14ac:dyDescent="0.3">
      <c r="B7" s="71"/>
      <c r="C7" s="72"/>
      <c r="D7" s="49">
        <f>D4</f>
        <v>45021</v>
      </c>
      <c r="E7" s="50">
        <f>D7+1</f>
        <v>45022</v>
      </c>
      <c r="F7" s="50">
        <f>+E7+1</f>
        <v>45023</v>
      </c>
      <c r="G7" s="50">
        <f t="shared" ref="G7:J7" si="0">+F7+1</f>
        <v>45024</v>
      </c>
      <c r="H7" s="50">
        <f t="shared" si="0"/>
        <v>45025</v>
      </c>
      <c r="I7" s="50">
        <f t="shared" si="0"/>
        <v>45026</v>
      </c>
      <c r="J7" s="51">
        <f t="shared" si="0"/>
        <v>45027</v>
      </c>
      <c r="K7" s="6"/>
      <c r="L7" s="6"/>
      <c r="M7" s="6"/>
      <c r="N7" s="6"/>
      <c r="O7" s="6"/>
    </row>
    <row r="8" spans="1:15" ht="21.75" customHeight="1" thickBot="1" x14ac:dyDescent="0.3">
      <c r="B8" s="78" t="s">
        <v>41</v>
      </c>
      <c r="C8" s="79"/>
      <c r="D8" s="38">
        <f>español!D8</f>
        <v>450002</v>
      </c>
      <c r="E8" s="39">
        <f>español!E8</f>
        <v>450002</v>
      </c>
      <c r="F8" s="39">
        <f>español!F8</f>
        <v>450002</v>
      </c>
      <c r="G8" s="39">
        <f>español!G8</f>
        <v>450002</v>
      </c>
      <c r="H8" s="39">
        <f>español!H8</f>
        <v>450002</v>
      </c>
      <c r="I8" s="39">
        <f>español!I8</f>
        <v>450002</v>
      </c>
      <c r="J8" s="40">
        <f>español!J8</f>
        <v>450002</v>
      </c>
      <c r="K8" s="6"/>
      <c r="L8" s="6"/>
      <c r="M8" s="6"/>
      <c r="N8" s="6"/>
      <c r="O8" s="6"/>
    </row>
    <row r="9" spans="1:15" ht="21.75" customHeight="1" x14ac:dyDescent="0.25">
      <c r="B9" s="82" t="s">
        <v>42</v>
      </c>
      <c r="C9" s="41" t="s">
        <v>43</v>
      </c>
      <c r="D9" s="42">
        <f>español!D9</f>
        <v>477919</v>
      </c>
      <c r="E9" s="43">
        <f>español!E9</f>
        <v>477919</v>
      </c>
      <c r="F9" s="43">
        <f>español!F9</f>
        <v>477919</v>
      </c>
      <c r="G9" s="43">
        <f>español!G9</f>
        <v>477919</v>
      </c>
      <c r="H9" s="43">
        <f>español!H9</f>
        <v>477919</v>
      </c>
      <c r="I9" s="43">
        <f>español!I9</f>
        <v>477919</v>
      </c>
      <c r="J9" s="44">
        <f>español!J9</f>
        <v>477919</v>
      </c>
      <c r="K9" s="6"/>
      <c r="L9" s="6"/>
      <c r="M9" s="6"/>
      <c r="N9" s="6"/>
      <c r="O9" s="6"/>
    </row>
    <row r="10" spans="1:15" ht="21.75" customHeight="1" x14ac:dyDescent="0.25">
      <c r="B10" s="83"/>
      <c r="C10" s="45" t="s">
        <v>44</v>
      </c>
      <c r="D10" s="46">
        <f>español!D10</f>
        <v>1500000</v>
      </c>
      <c r="E10" s="47">
        <f>español!E10</f>
        <v>1500000</v>
      </c>
      <c r="F10" s="47">
        <f>español!F10</f>
        <v>1500000</v>
      </c>
      <c r="G10" s="47">
        <f>español!G10</f>
        <v>1500000</v>
      </c>
      <c r="H10" s="47">
        <f>español!H10</f>
        <v>1500000</v>
      </c>
      <c r="I10" s="47">
        <f>español!I10</f>
        <v>1500000</v>
      </c>
      <c r="J10" s="48">
        <f>español!J10</f>
        <v>1500000</v>
      </c>
      <c r="K10" s="6"/>
      <c r="L10" s="6"/>
      <c r="M10" s="6"/>
      <c r="N10" s="6"/>
      <c r="O10" s="6"/>
    </row>
    <row r="11" spans="1:15" ht="21.75" customHeight="1" thickBot="1" x14ac:dyDescent="0.3">
      <c r="B11" s="74" t="s">
        <v>45</v>
      </c>
      <c r="C11" s="75"/>
      <c r="D11" s="35">
        <f>español!D11</f>
        <v>1977919</v>
      </c>
      <c r="E11" s="36">
        <f>español!E11</f>
        <v>1977919</v>
      </c>
      <c r="F11" s="36">
        <f>español!F11</f>
        <v>1977919</v>
      </c>
      <c r="G11" s="36">
        <f>español!G11</f>
        <v>1977919</v>
      </c>
      <c r="H11" s="36">
        <f>español!H11</f>
        <v>1977919</v>
      </c>
      <c r="I11" s="36">
        <f>español!I11</f>
        <v>1977919</v>
      </c>
      <c r="J11" s="37">
        <f>español!J11</f>
        <v>1977919</v>
      </c>
      <c r="K11" s="6"/>
      <c r="L11" s="6"/>
      <c r="M11" s="6"/>
      <c r="N11" s="6"/>
      <c r="O11" s="6"/>
    </row>
    <row r="12" spans="1:15" s="14" customFormat="1" ht="21.75" customHeight="1" thickBot="1" x14ac:dyDescent="0.35">
      <c r="B12" s="80" t="s">
        <v>46</v>
      </c>
      <c r="C12" s="81"/>
      <c r="D12" s="15">
        <f>español!D12</f>
        <v>2427921</v>
      </c>
      <c r="E12" s="16">
        <f>español!E12</f>
        <v>2427921</v>
      </c>
      <c r="F12" s="16">
        <f>español!F12</f>
        <v>2427921</v>
      </c>
      <c r="G12" s="16">
        <f>español!G12</f>
        <v>2427921</v>
      </c>
      <c r="H12" s="16">
        <f>español!H12</f>
        <v>2427921</v>
      </c>
      <c r="I12" s="16">
        <f>español!I12</f>
        <v>2427921</v>
      </c>
      <c r="J12" s="17">
        <f>español!J12</f>
        <v>2427921</v>
      </c>
      <c r="K12" s="13"/>
      <c r="L12" s="13"/>
      <c r="M12" s="13"/>
      <c r="N12" s="13"/>
      <c r="O12" s="13"/>
    </row>
    <row r="13" spans="1:15" ht="21.75" customHeight="1" x14ac:dyDescent="0.25"/>
    <row r="14" spans="1:15" ht="13.5" x14ac:dyDescent="0.25">
      <c r="K14" s="6"/>
      <c r="L14" s="6"/>
      <c r="M14" s="6"/>
      <c r="N14" s="6"/>
      <c r="O14" s="6"/>
    </row>
    <row r="15" spans="1:15" s="5" customFormat="1" ht="13.5" x14ac:dyDescent="0.3">
      <c r="B15" s="4" t="s">
        <v>47</v>
      </c>
      <c r="J15" s="30" t="s">
        <v>48</v>
      </c>
      <c r="K15" s="6"/>
      <c r="L15" s="6"/>
      <c r="M15" s="6"/>
      <c r="N15" s="6"/>
      <c r="O15" s="6"/>
    </row>
    <row r="16" spans="1:15" ht="13.5" x14ac:dyDescent="0.3">
      <c r="B16" s="28" t="s">
        <v>49</v>
      </c>
      <c r="J16" s="31">
        <f ca="1">+español!J16</f>
        <v>45020</v>
      </c>
    </row>
    <row r="19" spans="1:12" ht="37.5" customHeight="1" x14ac:dyDescent="0.25">
      <c r="B19" s="73"/>
      <c r="C19" s="73"/>
      <c r="D19" s="73"/>
      <c r="E19" s="73"/>
      <c r="F19" s="73"/>
      <c r="G19" s="73"/>
      <c r="H19" s="73"/>
      <c r="I19" s="73"/>
      <c r="J19" s="73"/>
    </row>
    <row r="20" spans="1:12" ht="20.149999999999999" customHeight="1" x14ac:dyDescent="0.3">
      <c r="A20" s="4"/>
      <c r="J20" s="4"/>
    </row>
    <row r="21" spans="1:12" ht="20.149999999999999" customHeight="1" x14ac:dyDescent="0.25"/>
    <row r="22" spans="1:12" ht="20.149999999999999" customHeight="1" x14ac:dyDescent="0.25"/>
    <row r="23" spans="1:12" ht="20.149999999999999" customHeight="1" x14ac:dyDescent="0.3">
      <c r="A23" s="4"/>
      <c r="J23" s="4"/>
    </row>
    <row r="24" spans="1:12" ht="20.149999999999999" customHeight="1" x14ac:dyDescent="0.25"/>
    <row r="25" spans="1:12" ht="20.149999999999999" customHeight="1" x14ac:dyDescent="0.25"/>
    <row r="26" spans="1:12" x14ac:dyDescent="0.25">
      <c r="B26" s="11" t="s">
        <v>22</v>
      </c>
      <c r="D26" s="12">
        <f>D8+D11</f>
        <v>2427921</v>
      </c>
      <c r="E26" s="12">
        <f t="shared" ref="E26:J26" si="1">E8+E11</f>
        <v>2427921</v>
      </c>
      <c r="F26" s="12">
        <f t="shared" si="1"/>
        <v>2427921</v>
      </c>
      <c r="G26" s="12">
        <f t="shared" si="1"/>
        <v>2427921</v>
      </c>
      <c r="H26" s="12">
        <f t="shared" si="1"/>
        <v>2427921</v>
      </c>
      <c r="I26" s="12">
        <f t="shared" si="1"/>
        <v>2427921</v>
      </c>
      <c r="J26" s="12">
        <f t="shared" si="1"/>
        <v>2427921</v>
      </c>
      <c r="L26" s="12">
        <f>SUM(D26:K26)</f>
        <v>16995447</v>
      </c>
    </row>
    <row r="27" spans="1:12" x14ac:dyDescent="0.25">
      <c r="B27" s="11" t="s">
        <v>50</v>
      </c>
      <c r="D27" s="12" t="e">
        <f>#REF!+#REF!</f>
        <v>#REF!</v>
      </c>
      <c r="E27" s="12" t="e">
        <f>#REF!+#REF!</f>
        <v>#REF!</v>
      </c>
      <c r="F27" s="12" t="e">
        <f>#REF!+#REF!</f>
        <v>#REF!</v>
      </c>
      <c r="G27" s="12" t="e">
        <f>#REF!+#REF!</f>
        <v>#REF!</v>
      </c>
      <c r="H27" s="12" t="e">
        <f>#REF!+#REF!</f>
        <v>#REF!</v>
      </c>
      <c r="I27" s="12" t="e">
        <f>#REF!+#REF!</f>
        <v>#REF!</v>
      </c>
      <c r="J27" s="12" t="e">
        <f>#REF!+#REF!</f>
        <v>#REF!</v>
      </c>
      <c r="L27" s="12" t="e">
        <f>SUM(D27:K27)</f>
        <v>#REF!</v>
      </c>
    </row>
    <row r="28" spans="1:12" x14ac:dyDescent="0.25">
      <c r="B28" s="18" t="s">
        <v>51</v>
      </c>
      <c r="C28" s="19" t="s">
        <v>52</v>
      </c>
      <c r="D28" s="20" t="e">
        <f>+#REF!*0.5</f>
        <v>#REF!</v>
      </c>
      <c r="E28" s="20" t="e">
        <f>+#REF!*0.5</f>
        <v>#REF!</v>
      </c>
      <c r="F28" s="20" t="e">
        <f>+#REF!*0.5</f>
        <v>#REF!</v>
      </c>
      <c r="G28" s="20" t="e">
        <f>+#REF!*0.5</f>
        <v>#REF!</v>
      </c>
      <c r="H28" s="20" t="e">
        <f>+#REF!*0.5</f>
        <v>#REF!</v>
      </c>
      <c r="I28" s="20" t="e">
        <f>+#REF!*0.5</f>
        <v>#REF!</v>
      </c>
      <c r="J28" s="21" t="e">
        <f>+#REF!*0.5</f>
        <v>#REF!</v>
      </c>
    </row>
    <row r="29" spans="1:12" x14ac:dyDescent="0.25">
      <c r="B29" s="22"/>
      <c r="C29" s="11" t="s">
        <v>25</v>
      </c>
      <c r="D29" s="12">
        <f t="shared" ref="D29:J29" si="2">D8</f>
        <v>450002</v>
      </c>
      <c r="E29" s="12">
        <f t="shared" si="2"/>
        <v>450002</v>
      </c>
      <c r="F29" s="12">
        <f t="shared" si="2"/>
        <v>450002</v>
      </c>
      <c r="G29" s="12">
        <f t="shared" si="2"/>
        <v>450002</v>
      </c>
      <c r="H29" s="12">
        <f t="shared" si="2"/>
        <v>450002</v>
      </c>
      <c r="I29" s="12">
        <f t="shared" si="2"/>
        <v>450002</v>
      </c>
      <c r="J29" s="23">
        <f t="shared" si="2"/>
        <v>450002</v>
      </c>
    </row>
    <row r="30" spans="1:12" x14ac:dyDescent="0.25">
      <c r="B30" s="22"/>
      <c r="C30" s="11" t="s">
        <v>26</v>
      </c>
      <c r="D30" s="12">
        <f t="shared" ref="D30:J30" si="3">D11</f>
        <v>1977919</v>
      </c>
      <c r="E30" s="12">
        <f t="shared" si="3"/>
        <v>1977919</v>
      </c>
      <c r="F30" s="12">
        <f t="shared" si="3"/>
        <v>1977919</v>
      </c>
      <c r="G30" s="12">
        <f t="shared" si="3"/>
        <v>1977919</v>
      </c>
      <c r="H30" s="12">
        <f t="shared" si="3"/>
        <v>1977919</v>
      </c>
      <c r="I30" s="12">
        <f t="shared" si="3"/>
        <v>1977919</v>
      </c>
      <c r="J30" s="23">
        <f t="shared" si="3"/>
        <v>1977919</v>
      </c>
    </row>
    <row r="31" spans="1:12" ht="13" x14ac:dyDescent="0.3">
      <c r="B31" s="24"/>
      <c r="C31" s="25" t="s">
        <v>27</v>
      </c>
      <c r="D31" s="26" t="e">
        <f>SUM(D28:D30)</f>
        <v>#REF!</v>
      </c>
      <c r="E31" s="26" t="e">
        <f t="shared" ref="E31:J31" si="4">SUM(E28:E30)</f>
        <v>#REF!</v>
      </c>
      <c r="F31" s="26" t="e">
        <f t="shared" si="4"/>
        <v>#REF!</v>
      </c>
      <c r="G31" s="26" t="e">
        <f t="shared" si="4"/>
        <v>#REF!</v>
      </c>
      <c r="H31" s="26" t="e">
        <f t="shared" si="4"/>
        <v>#REF!</v>
      </c>
      <c r="I31" s="26" t="e">
        <f t="shared" si="4"/>
        <v>#REF!</v>
      </c>
      <c r="J31" s="27" t="e">
        <f t="shared" si="4"/>
        <v>#REF!</v>
      </c>
    </row>
  </sheetData>
  <mergeCells count="7">
    <mergeCell ref="B2:J2"/>
    <mergeCell ref="B6:C7"/>
    <mergeCell ref="B19:J19"/>
    <mergeCell ref="B9:B10"/>
    <mergeCell ref="B11:C11"/>
    <mergeCell ref="B12:C12"/>
    <mergeCell ref="B8:C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ignoredErrors>
    <ignoredError sqref="D11:J11 E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eef4b64c-bce6-462b-84a5-78d98b26930b">11</A_x00f1_o>
    <Tipo_x0020_de_x0020_Documento xmlns="eef4b64c-bce6-462b-84a5-78d98b26930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8AFF7FDF76D14B99103A75BE67404D" ma:contentTypeVersion="4" ma:contentTypeDescription="Crear nuevo documento." ma:contentTypeScope="" ma:versionID="b175dd5d729d7fa8ef801e84e91e3575">
  <xsd:schema xmlns:xsd="http://www.w3.org/2001/XMLSchema" xmlns:xs="http://www.w3.org/2001/XMLSchema" xmlns:p="http://schemas.microsoft.com/office/2006/metadata/properties" xmlns:ns2="eef4b64c-bce6-462b-84a5-78d98b26930b" targetNamespace="http://schemas.microsoft.com/office/2006/metadata/properties" ma:root="true" ma:fieldsID="54e87b27d6686093cb19fa22e7060cab" ns2:_="">
    <xsd:import namespace="eef4b64c-bce6-462b-84a5-78d98b2693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_x00f1_o" minOccurs="0"/>
                <xsd:element ref="ns2:Tipo_x0020_de_x0020_Documen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4b64c-bce6-462b-84a5-78d98b2693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_x00f1_o" ma:index="10" nillable="true" ma:displayName="Año" ma:list="{90223ea0-e528-4d07-9f2d-c46624fe2f2c}" ma:internalName="A_x00f1_o" ma:showField="Title">
      <xsd:simpleType>
        <xsd:restriction base="dms:Lookup"/>
      </xsd:simpleType>
    </xsd:element>
    <xsd:element name="Tipo_x0020_de_x0020_Documento" ma:index="11" nillable="true" ma:displayName="Tipo de Documento" ma:list="{90223ea0-e528-4d07-9f2d-c46624fe2f2c}" ma:internalName="Tipo_x0020_de_x0020_Documento" ma:showField="Tipo_x0020_de_x0020_Documento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9E1D56-C43B-4DF6-B91E-DF0F261AB498}">
  <ds:schemaRefs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eef4b64c-bce6-462b-84a5-78d98b26930b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7690DE-95D9-41AF-A8A8-23AF4282BA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168EBA-D5C0-41D2-BDDC-A7BB656291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f4b64c-bce6-462b-84a5-78d98b2693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español</vt:lpstr>
      <vt:lpstr>inglés</vt:lpstr>
      <vt:lpstr>español!Área_de_impresión</vt:lpstr>
      <vt:lpstr>inglés!Área_de_impresión</vt:lpstr>
    </vt:vector>
  </TitlesOfParts>
  <Manager/>
  <Company>Enagas GTS S.A.U.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Programa semanal de estimaciones de necesidades diarias de gas de operación</dc:title>
  <dc:subject/>
  <dc:creator>Hidalgo Tejero, Ana Maria</dc:creator>
  <cp:keywords/>
  <dc:description/>
  <cp:lastModifiedBy>Tirado Pérez, Juan</cp:lastModifiedBy>
  <cp:revision/>
  <cp:lastPrinted>2023-03-08T12:55:58Z</cp:lastPrinted>
  <dcterms:created xsi:type="dcterms:W3CDTF">2007-10-04T06:50:16Z</dcterms:created>
  <dcterms:modified xsi:type="dcterms:W3CDTF">2023-04-04T10:32:54Z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0x010100D78AFF7FDF76D14B99103A75BE67404D</vt:lpwstr>
  </property>
</Properties>
</file>