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mc:AlternateContent xmlns:mc="http://schemas.openxmlformats.org/markup-compatibility/2006">
    <mc:Choice Requires="x15">
      <x15ac:absPath xmlns:x15ac="http://schemas.microsoft.com/office/spreadsheetml/2010/11/ac" url="G:\ACCIONES DE BALANCE\PVB\Registro de Acciones de Balance\2019\"/>
    </mc:Choice>
  </mc:AlternateContent>
  <bookViews>
    <workbookView xWindow="740" yWindow="14660" windowWidth="14400" windowHeight="11540" tabRatio="639"/>
  </bookViews>
  <sheets>
    <sheet name="Español" sheetId="29" r:id="rId1"/>
    <sheet name="English" sheetId="30" r:id="rId2"/>
  </sheets>
  <definedNames>
    <definedName name="_xlnm._FilterDatabase" localSheetId="1" hidden="1">English!$B$18:$J$383</definedName>
    <definedName name="_xlnm._FilterDatabase" localSheetId="0" hidden="1">Español!$B$18:$J$383</definedName>
    <definedName name="_xlnm.Print_Area" localSheetId="1">English!$A$1:$J$56</definedName>
    <definedName name="_xlnm.Print_Area" localSheetId="0">Español!$A$1:$J$56</definedName>
  </definedNames>
  <calcPr calcId="152511"/>
</workbook>
</file>

<file path=xl/calcChain.xml><?xml version="1.0" encoding="utf-8"?>
<calcChain xmlns="http://schemas.openxmlformats.org/spreadsheetml/2006/main">
  <c r="J14" i="29" l="1"/>
  <c r="E13" i="29" l="1"/>
  <c r="F44" i="29" l="1"/>
  <c r="F47" i="29" l="1"/>
  <c r="F52" i="29" l="1"/>
  <c r="F60" i="29" l="1"/>
  <c r="F62" i="29" l="1"/>
  <c r="F68" i="29" l="1"/>
  <c r="F70" i="29" l="1"/>
  <c r="F71" i="29"/>
  <c r="F72" i="29"/>
  <c r="F74" i="29" l="1"/>
  <c r="F75" i="29"/>
  <c r="F76" i="29" l="1"/>
  <c r="F77" i="29"/>
  <c r="F78" i="29"/>
  <c r="F87" i="29" l="1"/>
  <c r="F88" i="29" l="1"/>
  <c r="F89" i="29" l="1"/>
  <c r="F97" i="29" l="1"/>
  <c r="F98" i="29" l="1"/>
  <c r="F104" i="29" l="1"/>
  <c r="F105" i="29" l="1"/>
  <c r="F107" i="29"/>
  <c r="F121" i="29" l="1"/>
  <c r="F122" i="29" l="1"/>
  <c r="F132" i="29" l="1"/>
  <c r="F137" i="29" l="1"/>
  <c r="F138" i="29" l="1"/>
  <c r="F141" i="29" l="1"/>
  <c r="F142" i="29"/>
  <c r="F143" i="29" l="1"/>
  <c r="F144" i="29" l="1"/>
  <c r="F151" i="29" l="1"/>
  <c r="F152" i="29" l="1"/>
  <c r="F153" i="29" l="1"/>
  <c r="F164" i="29" l="1"/>
  <c r="F165" i="29" l="1"/>
  <c r="F167" i="29" l="1"/>
  <c r="F168" i="29" l="1"/>
  <c r="F169" i="29"/>
  <c r="F178" i="29" l="1"/>
  <c r="F181" i="29" l="1"/>
  <c r="F183" i="29" l="1"/>
  <c r="F187" i="29" l="1"/>
  <c r="F194" i="29" l="1"/>
  <c r="F199" i="29" l="1"/>
  <c r="F200" i="29"/>
  <c r="F201" i="29"/>
  <c r="F202" i="29"/>
  <c r="F203" i="29" l="1"/>
  <c r="F204" i="29"/>
  <c r="F213" i="29" l="1"/>
  <c r="F216" i="29" l="1"/>
  <c r="F217" i="29" l="1"/>
  <c r="F219" i="29"/>
  <c r="F221" i="29" l="1"/>
  <c r="F223" i="29" l="1"/>
  <c r="F224" i="29" l="1"/>
  <c r="F227" i="29" l="1"/>
  <c r="J13" i="30" l="1"/>
  <c r="F241" i="29"/>
  <c r="F232" i="29"/>
  <c r="F233" i="29"/>
  <c r="B19" i="30" l="1"/>
  <c r="C19" i="30"/>
  <c r="D19" i="30"/>
  <c r="E19" i="30"/>
  <c r="F19" i="30"/>
  <c r="G19" i="30"/>
  <c r="H19" i="30"/>
  <c r="B20" i="30"/>
  <c r="C20" i="30"/>
  <c r="D20" i="30"/>
  <c r="E20" i="30"/>
  <c r="F20" i="30"/>
  <c r="G20" i="30"/>
  <c r="H20" i="30"/>
  <c r="B21" i="30"/>
  <c r="D21" i="30"/>
  <c r="E21" i="30"/>
  <c r="F21" i="30"/>
  <c r="G21" i="30"/>
  <c r="H21" i="30"/>
  <c r="B22" i="30"/>
  <c r="D22" i="30"/>
  <c r="E22" i="30"/>
  <c r="F22" i="30"/>
  <c r="G22" i="30"/>
  <c r="H22" i="30"/>
  <c r="B23" i="30"/>
  <c r="C23" i="30"/>
  <c r="D23" i="30"/>
  <c r="E23" i="30"/>
  <c r="F23" i="30"/>
  <c r="G23" i="30"/>
  <c r="H23" i="30"/>
  <c r="B24" i="30"/>
  <c r="D24" i="30"/>
  <c r="E24" i="30"/>
  <c r="F24" i="30"/>
  <c r="G24" i="30"/>
  <c r="H24" i="30"/>
  <c r="B25" i="30"/>
  <c r="D25" i="30"/>
  <c r="E25" i="30"/>
  <c r="F25" i="30"/>
  <c r="G25" i="30"/>
  <c r="H25" i="30"/>
  <c r="B26" i="30"/>
  <c r="D26" i="30"/>
  <c r="E26" i="30"/>
  <c r="F26" i="30"/>
  <c r="G26" i="30"/>
  <c r="H26" i="30"/>
  <c r="B27" i="30"/>
  <c r="C27" i="30"/>
  <c r="D27" i="30"/>
  <c r="E27" i="30"/>
  <c r="F27" i="30"/>
  <c r="G27" i="30"/>
  <c r="H27" i="30"/>
  <c r="B28" i="30"/>
  <c r="D28" i="30"/>
  <c r="E28" i="30"/>
  <c r="F28" i="30"/>
  <c r="G28" i="30"/>
  <c r="H28" i="30"/>
  <c r="B29" i="30"/>
  <c r="D29" i="30"/>
  <c r="E29" i="30"/>
  <c r="F29" i="30"/>
  <c r="G29" i="30"/>
  <c r="H29" i="30"/>
  <c r="B30" i="30"/>
  <c r="D30" i="30"/>
  <c r="E30" i="30"/>
  <c r="F30" i="30"/>
  <c r="G30" i="30"/>
  <c r="H30" i="30"/>
  <c r="B31" i="30"/>
  <c r="D31" i="30"/>
  <c r="E31" i="30"/>
  <c r="F31" i="30"/>
  <c r="G31" i="30"/>
  <c r="H31" i="30"/>
  <c r="B32" i="30"/>
  <c r="D32" i="30"/>
  <c r="E32" i="30"/>
  <c r="F32" i="30"/>
  <c r="G32" i="30"/>
  <c r="H32" i="30"/>
  <c r="B33" i="30"/>
  <c r="C33" i="30"/>
  <c r="D33" i="30"/>
  <c r="E33" i="30"/>
  <c r="F33" i="30"/>
  <c r="G33" i="30"/>
  <c r="H33" i="30"/>
  <c r="B34" i="30"/>
  <c r="D34" i="30"/>
  <c r="E34" i="30"/>
  <c r="F34" i="30"/>
  <c r="G34" i="30"/>
  <c r="H34" i="30"/>
  <c r="B35" i="30"/>
  <c r="C35" i="30"/>
  <c r="D35" i="30"/>
  <c r="E35" i="30"/>
  <c r="F35" i="30"/>
  <c r="G35" i="30"/>
  <c r="H35" i="30"/>
  <c r="B36" i="30"/>
  <c r="C36" i="30"/>
  <c r="D36" i="30"/>
  <c r="E36" i="30"/>
  <c r="F36" i="30"/>
  <c r="G36" i="30"/>
  <c r="H36" i="30"/>
  <c r="B37" i="30"/>
  <c r="C37" i="30"/>
  <c r="D37" i="30"/>
  <c r="E37" i="30"/>
  <c r="F37" i="30"/>
  <c r="G37" i="30"/>
  <c r="H37" i="30"/>
  <c r="B38" i="30"/>
  <c r="C38" i="30"/>
  <c r="D38" i="30"/>
  <c r="E38" i="30"/>
  <c r="F38" i="30"/>
  <c r="G38" i="30"/>
  <c r="H38" i="30"/>
  <c r="B39" i="30"/>
  <c r="D39" i="30"/>
  <c r="E39" i="30"/>
  <c r="F39" i="30"/>
  <c r="G39" i="30"/>
  <c r="H39" i="30"/>
  <c r="B40" i="30"/>
  <c r="D40" i="30"/>
  <c r="E40" i="30"/>
  <c r="F40" i="30"/>
  <c r="G40" i="30"/>
  <c r="H40" i="30"/>
  <c r="B41" i="30"/>
  <c r="C41" i="30"/>
  <c r="D41" i="30"/>
  <c r="E41" i="30"/>
  <c r="F41" i="30"/>
  <c r="G41" i="30"/>
  <c r="H41" i="30"/>
  <c r="B42" i="30"/>
  <c r="C42" i="30"/>
  <c r="D42" i="30"/>
  <c r="E42" i="30"/>
  <c r="F42" i="30"/>
  <c r="G42" i="30"/>
  <c r="H42" i="30"/>
  <c r="B43" i="30"/>
  <c r="C43" i="30"/>
  <c r="D43" i="30"/>
  <c r="E43" i="30"/>
  <c r="F43" i="30"/>
  <c r="G43" i="30"/>
  <c r="H43" i="30"/>
  <c r="B44" i="30"/>
  <c r="D44" i="30"/>
  <c r="E44" i="30"/>
  <c r="F44" i="30"/>
  <c r="G44" i="30"/>
  <c r="H44" i="30"/>
  <c r="B45" i="30"/>
  <c r="C45" i="30"/>
  <c r="D45" i="30"/>
  <c r="E45" i="30"/>
  <c r="F45" i="30"/>
  <c r="G45" i="30"/>
  <c r="H45" i="30"/>
  <c r="B46" i="30"/>
  <c r="C46" i="30"/>
  <c r="D46" i="30"/>
  <c r="E46" i="30"/>
  <c r="F46" i="30"/>
  <c r="G46" i="30"/>
  <c r="H46" i="30"/>
  <c r="B47" i="30"/>
  <c r="D47" i="30"/>
  <c r="E47" i="30"/>
  <c r="F47" i="30"/>
  <c r="G47" i="30"/>
  <c r="H47" i="30"/>
  <c r="B48" i="30"/>
  <c r="C48" i="30"/>
  <c r="D48" i="30"/>
  <c r="E48" i="30"/>
  <c r="F48" i="30"/>
  <c r="G48" i="30"/>
  <c r="H48" i="30"/>
  <c r="B49" i="30"/>
  <c r="C49" i="30"/>
  <c r="D49" i="30"/>
  <c r="E49" i="30"/>
  <c r="F49" i="30"/>
  <c r="G49" i="30"/>
  <c r="H49" i="30"/>
  <c r="B50" i="30"/>
  <c r="C50" i="30"/>
  <c r="D50" i="30"/>
  <c r="E50" i="30"/>
  <c r="F50" i="30"/>
  <c r="G50" i="30"/>
  <c r="H50" i="30"/>
  <c r="B51" i="30"/>
  <c r="C51" i="30"/>
  <c r="D51" i="30"/>
  <c r="E51" i="30"/>
  <c r="F51" i="30"/>
  <c r="G51" i="30"/>
  <c r="H51" i="30"/>
  <c r="B52" i="30"/>
  <c r="D52" i="30"/>
  <c r="E52" i="30"/>
  <c r="F52" i="30"/>
  <c r="G52" i="30"/>
  <c r="H52" i="30"/>
  <c r="B53" i="30"/>
  <c r="C53" i="30"/>
  <c r="D53" i="30"/>
  <c r="E53" i="30"/>
  <c r="F53" i="30"/>
  <c r="G53" i="30"/>
  <c r="H53" i="30"/>
  <c r="B54" i="30"/>
  <c r="C54" i="30"/>
  <c r="D54" i="30"/>
  <c r="E54" i="30"/>
  <c r="F54" i="30"/>
  <c r="G54" i="30"/>
  <c r="H54" i="30"/>
  <c r="B55" i="30"/>
  <c r="C55" i="30"/>
  <c r="D55" i="30"/>
  <c r="E55" i="30"/>
  <c r="F55" i="30"/>
  <c r="G55" i="30"/>
  <c r="H55" i="30"/>
  <c r="B56" i="30"/>
  <c r="C56" i="30"/>
  <c r="D56" i="30"/>
  <c r="E56" i="30"/>
  <c r="F56" i="30"/>
  <c r="G56" i="30"/>
  <c r="H56" i="30"/>
  <c r="B57" i="30"/>
  <c r="C57" i="30"/>
  <c r="D57" i="30"/>
  <c r="E57" i="30"/>
  <c r="F57" i="30"/>
  <c r="G57" i="30"/>
  <c r="H57" i="30"/>
  <c r="B58" i="30"/>
  <c r="C58" i="30"/>
  <c r="D58" i="30"/>
  <c r="E58" i="30"/>
  <c r="F58" i="30"/>
  <c r="G58" i="30"/>
  <c r="H58" i="30"/>
  <c r="B59" i="30"/>
  <c r="C59" i="30"/>
  <c r="D59" i="30"/>
  <c r="E59" i="30"/>
  <c r="F59" i="30"/>
  <c r="G59" i="30"/>
  <c r="H59" i="30"/>
  <c r="B60" i="30"/>
  <c r="D60" i="30"/>
  <c r="E60" i="30"/>
  <c r="F60" i="30"/>
  <c r="G60" i="30"/>
  <c r="H60" i="30"/>
  <c r="B61" i="30"/>
  <c r="C61" i="30"/>
  <c r="D61" i="30"/>
  <c r="E61" i="30"/>
  <c r="F61" i="30"/>
  <c r="G61" i="30"/>
  <c r="H61" i="30"/>
  <c r="B62" i="30"/>
  <c r="D62" i="30"/>
  <c r="E62" i="30"/>
  <c r="F62" i="30"/>
  <c r="G62" i="30"/>
  <c r="H62" i="30"/>
  <c r="B63" i="30"/>
  <c r="C63" i="30"/>
  <c r="D63" i="30"/>
  <c r="E63" i="30"/>
  <c r="F63" i="30"/>
  <c r="G63" i="30"/>
  <c r="H63" i="30"/>
  <c r="B64" i="30"/>
  <c r="D64" i="30"/>
  <c r="E64" i="30"/>
  <c r="F64" i="30"/>
  <c r="G64" i="30"/>
  <c r="H64" i="30"/>
  <c r="B65" i="30"/>
  <c r="D65" i="30"/>
  <c r="E65" i="30"/>
  <c r="F65" i="30"/>
  <c r="G65" i="30"/>
  <c r="H65" i="30"/>
  <c r="B66" i="30"/>
  <c r="C66" i="30"/>
  <c r="D66" i="30"/>
  <c r="E66" i="30"/>
  <c r="F66" i="30"/>
  <c r="G66" i="30"/>
  <c r="H66" i="30"/>
  <c r="B67" i="30"/>
  <c r="C67" i="30"/>
  <c r="D67" i="30"/>
  <c r="E67" i="30"/>
  <c r="F67" i="30"/>
  <c r="G67" i="30"/>
  <c r="H67" i="30"/>
  <c r="B68" i="30"/>
  <c r="D68" i="30"/>
  <c r="E68" i="30"/>
  <c r="F68" i="30"/>
  <c r="G68" i="30"/>
  <c r="H68" i="30"/>
  <c r="B69" i="30"/>
  <c r="C69" i="30"/>
  <c r="D69" i="30"/>
  <c r="E69" i="30"/>
  <c r="F69" i="30"/>
  <c r="G69" i="30"/>
  <c r="H69" i="30"/>
  <c r="B70" i="30"/>
  <c r="D70" i="30"/>
  <c r="E70" i="30"/>
  <c r="F70" i="30"/>
  <c r="G70" i="30"/>
  <c r="H70" i="30"/>
  <c r="B71" i="30"/>
  <c r="D71" i="30"/>
  <c r="E71" i="30"/>
  <c r="F71" i="30"/>
  <c r="G71" i="30"/>
  <c r="H71" i="30"/>
  <c r="B72" i="30"/>
  <c r="D72" i="30"/>
  <c r="E72" i="30"/>
  <c r="F72" i="30"/>
  <c r="G72" i="30"/>
  <c r="H72" i="30"/>
  <c r="B73" i="30"/>
  <c r="C73" i="30"/>
  <c r="D73" i="30"/>
  <c r="E73" i="30"/>
  <c r="F73" i="30"/>
  <c r="G73" i="30"/>
  <c r="H73" i="30"/>
  <c r="B74" i="30"/>
  <c r="D74" i="30"/>
  <c r="E74" i="30"/>
  <c r="F74" i="30"/>
  <c r="G74" i="30"/>
  <c r="H74" i="30"/>
  <c r="B75" i="30"/>
  <c r="D75" i="30"/>
  <c r="E75" i="30"/>
  <c r="F75" i="30"/>
  <c r="G75" i="30"/>
  <c r="H75" i="30"/>
  <c r="B76" i="30"/>
  <c r="D76" i="30"/>
  <c r="E76" i="30"/>
  <c r="F76" i="30"/>
  <c r="G76" i="30"/>
  <c r="H76" i="30"/>
  <c r="B77" i="30"/>
  <c r="D77" i="30"/>
  <c r="E77" i="30"/>
  <c r="F77" i="30"/>
  <c r="G77" i="30"/>
  <c r="H77" i="30"/>
  <c r="B78" i="30"/>
  <c r="D78" i="30"/>
  <c r="E78" i="30"/>
  <c r="F78" i="30"/>
  <c r="G78" i="30"/>
  <c r="H78" i="30"/>
  <c r="B79" i="30"/>
  <c r="C79" i="30"/>
  <c r="D79" i="30"/>
  <c r="E79" i="30"/>
  <c r="F79" i="30"/>
  <c r="G79" i="30"/>
  <c r="H79" i="30"/>
  <c r="B80" i="30"/>
  <c r="C80" i="30"/>
  <c r="D80" i="30"/>
  <c r="E80" i="30"/>
  <c r="F80" i="30"/>
  <c r="G80" i="30"/>
  <c r="H80" i="30"/>
  <c r="B81" i="30"/>
  <c r="C81" i="30"/>
  <c r="D81" i="30"/>
  <c r="E81" i="30"/>
  <c r="F81" i="30"/>
  <c r="G81" i="30"/>
  <c r="H81" i="30"/>
  <c r="B82" i="30"/>
  <c r="C82" i="30"/>
  <c r="D82" i="30"/>
  <c r="E82" i="30"/>
  <c r="F82" i="30"/>
  <c r="G82" i="30"/>
  <c r="H82" i="30"/>
  <c r="B83" i="30"/>
  <c r="C83" i="30"/>
  <c r="D83" i="30"/>
  <c r="E83" i="30"/>
  <c r="F83" i="30"/>
  <c r="G83" i="30"/>
  <c r="H83" i="30"/>
  <c r="B84" i="30"/>
  <c r="C84" i="30"/>
  <c r="D84" i="30"/>
  <c r="E84" i="30"/>
  <c r="F84" i="30"/>
  <c r="G84" i="30"/>
  <c r="H84" i="30"/>
  <c r="B85" i="30"/>
  <c r="C85" i="30"/>
  <c r="D85" i="30"/>
  <c r="E85" i="30"/>
  <c r="F85" i="30"/>
  <c r="G85" i="30"/>
  <c r="H85" i="30"/>
  <c r="B86" i="30"/>
  <c r="C86" i="30"/>
  <c r="D86" i="30"/>
  <c r="E86" i="30"/>
  <c r="F86" i="30"/>
  <c r="G86" i="30"/>
  <c r="H86" i="30"/>
  <c r="B87" i="30"/>
  <c r="D87" i="30"/>
  <c r="E87" i="30"/>
  <c r="F87" i="30"/>
  <c r="G87" i="30"/>
  <c r="H87" i="30"/>
  <c r="B88" i="30"/>
  <c r="D88" i="30"/>
  <c r="E88" i="30"/>
  <c r="F88" i="30"/>
  <c r="G88" i="30"/>
  <c r="H88" i="30"/>
  <c r="B89" i="30"/>
  <c r="D89" i="30"/>
  <c r="E89" i="30"/>
  <c r="F89" i="30"/>
  <c r="G89" i="30"/>
  <c r="H89" i="30"/>
  <c r="B90" i="30"/>
  <c r="C90" i="30"/>
  <c r="D90" i="30"/>
  <c r="E90" i="30"/>
  <c r="F90" i="30"/>
  <c r="G90" i="30"/>
  <c r="H90" i="30"/>
  <c r="B91" i="30"/>
  <c r="C91" i="30"/>
  <c r="D91" i="30"/>
  <c r="E91" i="30"/>
  <c r="F91" i="30"/>
  <c r="G91" i="30"/>
  <c r="H91" i="30"/>
  <c r="B92" i="30"/>
  <c r="C92" i="30"/>
  <c r="D92" i="30"/>
  <c r="E92" i="30"/>
  <c r="F92" i="30"/>
  <c r="G92" i="30"/>
  <c r="H92" i="30"/>
  <c r="B93" i="30"/>
  <c r="C93" i="30"/>
  <c r="D93" i="30"/>
  <c r="E93" i="30"/>
  <c r="F93" i="30"/>
  <c r="G93" i="30"/>
  <c r="H93" i="30"/>
  <c r="B94" i="30"/>
  <c r="C94" i="30"/>
  <c r="D94" i="30"/>
  <c r="E94" i="30"/>
  <c r="F94" i="30"/>
  <c r="G94" i="30"/>
  <c r="H94" i="30"/>
  <c r="B95" i="30"/>
  <c r="C95" i="30"/>
  <c r="D95" i="30"/>
  <c r="E95" i="30"/>
  <c r="F95" i="30"/>
  <c r="G95" i="30"/>
  <c r="H95" i="30"/>
  <c r="B96" i="30"/>
  <c r="C96" i="30"/>
  <c r="D96" i="30"/>
  <c r="E96" i="30"/>
  <c r="F96" i="30"/>
  <c r="G96" i="30"/>
  <c r="H96" i="30"/>
  <c r="B97" i="30"/>
  <c r="D97" i="30"/>
  <c r="E97" i="30"/>
  <c r="F97" i="30"/>
  <c r="G97" i="30"/>
  <c r="H97" i="30"/>
  <c r="B98" i="30"/>
  <c r="D98" i="30"/>
  <c r="E98" i="30"/>
  <c r="F98" i="30"/>
  <c r="G98" i="30"/>
  <c r="H98" i="30"/>
  <c r="B99" i="30"/>
  <c r="C99" i="30"/>
  <c r="D99" i="30"/>
  <c r="E99" i="30"/>
  <c r="F99" i="30"/>
  <c r="G99" i="30"/>
  <c r="H99" i="30"/>
  <c r="B100" i="30"/>
  <c r="C100" i="30"/>
  <c r="D100" i="30"/>
  <c r="E100" i="30"/>
  <c r="F100" i="30"/>
  <c r="G100" i="30"/>
  <c r="H100" i="30"/>
  <c r="B101" i="30"/>
  <c r="C101" i="30"/>
  <c r="D101" i="30"/>
  <c r="E101" i="30"/>
  <c r="F101" i="30"/>
  <c r="G101" i="30"/>
  <c r="H101" i="30"/>
  <c r="B102" i="30"/>
  <c r="C102" i="30"/>
  <c r="D102" i="30"/>
  <c r="E102" i="30"/>
  <c r="F102" i="30"/>
  <c r="G102" i="30"/>
  <c r="H102" i="30"/>
  <c r="B103" i="30"/>
  <c r="C103" i="30"/>
  <c r="D103" i="30"/>
  <c r="E103" i="30"/>
  <c r="F103" i="30"/>
  <c r="G103" i="30"/>
  <c r="H103" i="30"/>
  <c r="B104" i="30"/>
  <c r="D104" i="30"/>
  <c r="E104" i="30"/>
  <c r="F104" i="30"/>
  <c r="G104" i="30"/>
  <c r="H104" i="30"/>
  <c r="B105" i="30"/>
  <c r="D105" i="30"/>
  <c r="E105" i="30"/>
  <c r="F105" i="30"/>
  <c r="G105" i="30"/>
  <c r="H105" i="30"/>
  <c r="B106" i="30"/>
  <c r="C106" i="30"/>
  <c r="D106" i="30"/>
  <c r="E106" i="30"/>
  <c r="F106" i="30"/>
  <c r="G106" i="30"/>
  <c r="H106" i="30"/>
  <c r="B107" i="30"/>
  <c r="D107" i="30"/>
  <c r="E107" i="30"/>
  <c r="F107" i="30"/>
  <c r="G107" i="30"/>
  <c r="H107" i="30"/>
  <c r="B108" i="30"/>
  <c r="C108" i="30"/>
  <c r="D108" i="30"/>
  <c r="E108" i="30"/>
  <c r="F108" i="30"/>
  <c r="G108" i="30"/>
  <c r="H108" i="30"/>
  <c r="B109" i="30"/>
  <c r="C109" i="30"/>
  <c r="D109" i="30"/>
  <c r="E109" i="30"/>
  <c r="F109" i="30"/>
  <c r="G109" i="30"/>
  <c r="H109" i="30"/>
  <c r="B110" i="30"/>
  <c r="C110" i="30"/>
  <c r="D110" i="30"/>
  <c r="E110" i="30"/>
  <c r="F110" i="30"/>
  <c r="G110" i="30"/>
  <c r="H110" i="30"/>
  <c r="B111" i="30"/>
  <c r="C111" i="30"/>
  <c r="D111" i="30"/>
  <c r="E111" i="30"/>
  <c r="F111" i="30"/>
  <c r="G111" i="30"/>
  <c r="H111" i="30"/>
  <c r="B112" i="30"/>
  <c r="C112" i="30"/>
  <c r="D112" i="30"/>
  <c r="E112" i="30"/>
  <c r="F112" i="30"/>
  <c r="G112" i="30"/>
  <c r="H112" i="30"/>
  <c r="B113" i="30"/>
  <c r="C113" i="30"/>
  <c r="D113" i="30"/>
  <c r="E113" i="30"/>
  <c r="F113" i="30"/>
  <c r="G113" i="30"/>
  <c r="H113" i="30"/>
  <c r="B114" i="30"/>
  <c r="C114" i="30"/>
  <c r="D114" i="30"/>
  <c r="E114" i="30"/>
  <c r="F114" i="30"/>
  <c r="G114" i="30"/>
  <c r="H114" i="30"/>
  <c r="B115" i="30"/>
  <c r="C115" i="30"/>
  <c r="D115" i="30"/>
  <c r="E115" i="30"/>
  <c r="F115" i="30"/>
  <c r="G115" i="30"/>
  <c r="H115" i="30"/>
  <c r="B116" i="30"/>
  <c r="C116" i="30"/>
  <c r="D116" i="30"/>
  <c r="E116" i="30"/>
  <c r="F116" i="30"/>
  <c r="G116" i="30"/>
  <c r="H116" i="30"/>
  <c r="B117" i="30"/>
  <c r="C117" i="30"/>
  <c r="D117" i="30"/>
  <c r="E117" i="30"/>
  <c r="F117" i="30"/>
  <c r="G117" i="30"/>
  <c r="H117" i="30"/>
  <c r="B118" i="30"/>
  <c r="C118" i="30"/>
  <c r="D118" i="30"/>
  <c r="E118" i="30"/>
  <c r="F118" i="30"/>
  <c r="G118" i="30"/>
  <c r="H118" i="30"/>
  <c r="B119" i="30"/>
  <c r="C119" i="30"/>
  <c r="D119" i="30"/>
  <c r="E119" i="30"/>
  <c r="F119" i="30"/>
  <c r="G119" i="30"/>
  <c r="H119" i="30"/>
  <c r="B120" i="30"/>
  <c r="C120" i="30"/>
  <c r="D120" i="30"/>
  <c r="E120" i="30"/>
  <c r="F120" i="30"/>
  <c r="G120" i="30"/>
  <c r="H120" i="30"/>
  <c r="B121" i="30"/>
  <c r="D121" i="30"/>
  <c r="E121" i="30"/>
  <c r="F121" i="30"/>
  <c r="G121" i="30"/>
  <c r="H121" i="30"/>
  <c r="B122" i="30"/>
  <c r="D122" i="30"/>
  <c r="E122" i="30"/>
  <c r="F122" i="30"/>
  <c r="G122" i="30"/>
  <c r="H122" i="30"/>
  <c r="B123" i="30"/>
  <c r="C123" i="30"/>
  <c r="D123" i="30"/>
  <c r="E123" i="30"/>
  <c r="F123" i="30"/>
  <c r="G123" i="30"/>
  <c r="H123" i="30"/>
  <c r="B124" i="30"/>
  <c r="C124" i="30"/>
  <c r="D124" i="30"/>
  <c r="E124" i="30"/>
  <c r="F124" i="30"/>
  <c r="G124" i="30"/>
  <c r="H124" i="30"/>
  <c r="B125" i="30"/>
  <c r="C125" i="30"/>
  <c r="D125" i="30"/>
  <c r="E125" i="30"/>
  <c r="F125" i="30"/>
  <c r="G125" i="30"/>
  <c r="H125" i="30"/>
  <c r="B126" i="30"/>
  <c r="C126" i="30"/>
  <c r="D126" i="30"/>
  <c r="E126" i="30"/>
  <c r="F126" i="30"/>
  <c r="G126" i="30"/>
  <c r="H126" i="30"/>
  <c r="B127" i="30"/>
  <c r="C127" i="30"/>
  <c r="D127" i="30"/>
  <c r="E127" i="30"/>
  <c r="F127" i="30"/>
  <c r="G127" i="30"/>
  <c r="H127" i="30"/>
  <c r="B128" i="30"/>
  <c r="C128" i="30"/>
  <c r="D128" i="30"/>
  <c r="E128" i="30"/>
  <c r="F128" i="30"/>
  <c r="G128" i="30"/>
  <c r="H128" i="30"/>
  <c r="B129" i="30"/>
  <c r="C129" i="30"/>
  <c r="D129" i="30"/>
  <c r="E129" i="30"/>
  <c r="F129" i="30"/>
  <c r="G129" i="30"/>
  <c r="H129" i="30"/>
  <c r="B130" i="30"/>
  <c r="C130" i="30"/>
  <c r="D130" i="30"/>
  <c r="E130" i="30"/>
  <c r="F130" i="30"/>
  <c r="G130" i="30"/>
  <c r="H130" i="30"/>
  <c r="B131" i="30"/>
  <c r="C131" i="30"/>
  <c r="D131" i="30"/>
  <c r="E131" i="30"/>
  <c r="F131" i="30"/>
  <c r="G131" i="30"/>
  <c r="H131" i="30"/>
  <c r="B132" i="30"/>
  <c r="D132" i="30"/>
  <c r="E132" i="30"/>
  <c r="F132" i="30"/>
  <c r="G132" i="30"/>
  <c r="H132" i="30"/>
  <c r="B133" i="30"/>
  <c r="C133" i="30"/>
  <c r="D133" i="30"/>
  <c r="E133" i="30"/>
  <c r="F133" i="30"/>
  <c r="G133" i="30"/>
  <c r="H133" i="30"/>
  <c r="B134" i="30"/>
  <c r="C134" i="30"/>
  <c r="D134" i="30"/>
  <c r="E134" i="30"/>
  <c r="F134" i="30"/>
  <c r="G134" i="30"/>
  <c r="H134" i="30"/>
  <c r="B135" i="30"/>
  <c r="C135" i="30"/>
  <c r="D135" i="30"/>
  <c r="E135" i="30"/>
  <c r="F135" i="30"/>
  <c r="G135" i="30"/>
  <c r="H135" i="30"/>
  <c r="B136" i="30"/>
  <c r="C136" i="30"/>
  <c r="D136" i="30"/>
  <c r="E136" i="30"/>
  <c r="F136" i="30"/>
  <c r="G136" i="30"/>
  <c r="H136" i="30"/>
  <c r="B137" i="30"/>
  <c r="D137" i="30"/>
  <c r="E137" i="30"/>
  <c r="F137" i="30"/>
  <c r="G137" i="30"/>
  <c r="H137" i="30"/>
  <c r="B138" i="30"/>
  <c r="D138" i="30"/>
  <c r="E138" i="30"/>
  <c r="F138" i="30"/>
  <c r="G138" i="30"/>
  <c r="H138" i="30"/>
  <c r="B139" i="30"/>
  <c r="C139" i="30"/>
  <c r="D139" i="30"/>
  <c r="E139" i="30"/>
  <c r="F139" i="30"/>
  <c r="G139" i="30"/>
  <c r="H139" i="30"/>
  <c r="B140" i="30"/>
  <c r="C140" i="30"/>
  <c r="D140" i="30"/>
  <c r="E140" i="30"/>
  <c r="F140" i="30"/>
  <c r="G140" i="30"/>
  <c r="H140" i="30"/>
  <c r="B141" i="30"/>
  <c r="D141" i="30"/>
  <c r="E141" i="30"/>
  <c r="F141" i="30"/>
  <c r="G141" i="30"/>
  <c r="H141" i="30"/>
  <c r="B142" i="30"/>
  <c r="D142" i="30"/>
  <c r="E142" i="30"/>
  <c r="F142" i="30"/>
  <c r="G142" i="30"/>
  <c r="H142" i="30"/>
  <c r="B143" i="30"/>
  <c r="D143" i="30"/>
  <c r="E143" i="30"/>
  <c r="F143" i="30"/>
  <c r="G143" i="30"/>
  <c r="H143" i="30"/>
  <c r="B144" i="30"/>
  <c r="D144" i="30"/>
  <c r="E144" i="30"/>
  <c r="F144" i="30"/>
  <c r="G144" i="30"/>
  <c r="H144" i="30"/>
  <c r="B145" i="30"/>
  <c r="C145" i="30"/>
  <c r="D145" i="30"/>
  <c r="E145" i="30"/>
  <c r="F145" i="30"/>
  <c r="G145" i="30"/>
  <c r="H145" i="30"/>
  <c r="B146" i="30"/>
  <c r="C146" i="30"/>
  <c r="D146" i="30"/>
  <c r="E146" i="30"/>
  <c r="F146" i="30"/>
  <c r="G146" i="30"/>
  <c r="H146" i="30"/>
  <c r="B147" i="30"/>
  <c r="C147" i="30"/>
  <c r="D147" i="30"/>
  <c r="E147" i="30"/>
  <c r="F147" i="30"/>
  <c r="G147" i="30"/>
  <c r="H147" i="30"/>
  <c r="B148" i="30"/>
  <c r="C148" i="30"/>
  <c r="D148" i="30"/>
  <c r="E148" i="30"/>
  <c r="F148" i="30"/>
  <c r="G148" i="30"/>
  <c r="H148" i="30"/>
  <c r="B149" i="30"/>
  <c r="C149" i="30"/>
  <c r="D149" i="30"/>
  <c r="E149" i="30"/>
  <c r="F149" i="30"/>
  <c r="G149" i="30"/>
  <c r="H149" i="30"/>
  <c r="B150" i="30"/>
  <c r="C150" i="30"/>
  <c r="D150" i="30"/>
  <c r="E150" i="30"/>
  <c r="F150" i="30"/>
  <c r="G150" i="30"/>
  <c r="H150" i="30"/>
  <c r="B151" i="30"/>
  <c r="D151" i="30"/>
  <c r="E151" i="30"/>
  <c r="F151" i="30"/>
  <c r="G151" i="30"/>
  <c r="H151" i="30"/>
  <c r="B152" i="30"/>
  <c r="D152" i="30"/>
  <c r="E152" i="30"/>
  <c r="F152" i="30"/>
  <c r="G152" i="30"/>
  <c r="H152" i="30"/>
  <c r="B153" i="30"/>
  <c r="D153" i="30"/>
  <c r="E153" i="30"/>
  <c r="F153" i="30"/>
  <c r="G153" i="30"/>
  <c r="H153" i="30"/>
  <c r="B154" i="30"/>
  <c r="C154" i="30"/>
  <c r="D154" i="30"/>
  <c r="E154" i="30"/>
  <c r="F154" i="30"/>
  <c r="G154" i="30"/>
  <c r="H154" i="30"/>
  <c r="B155" i="30"/>
  <c r="C155" i="30"/>
  <c r="D155" i="30"/>
  <c r="E155" i="30"/>
  <c r="F155" i="30"/>
  <c r="G155" i="30"/>
  <c r="H155" i="30"/>
  <c r="B156" i="30"/>
  <c r="C156" i="30"/>
  <c r="D156" i="30"/>
  <c r="E156" i="30"/>
  <c r="F156" i="30"/>
  <c r="G156" i="30"/>
  <c r="H156" i="30"/>
  <c r="B157" i="30"/>
  <c r="C157" i="30"/>
  <c r="D157" i="30"/>
  <c r="E157" i="30"/>
  <c r="F157" i="30"/>
  <c r="G157" i="30"/>
  <c r="H157" i="30"/>
  <c r="B158" i="30"/>
  <c r="C158" i="30"/>
  <c r="D158" i="30"/>
  <c r="E158" i="30"/>
  <c r="F158" i="30"/>
  <c r="G158" i="30"/>
  <c r="H158" i="30"/>
  <c r="B159" i="30"/>
  <c r="C159" i="30"/>
  <c r="D159" i="30"/>
  <c r="E159" i="30"/>
  <c r="F159" i="30"/>
  <c r="G159" i="30"/>
  <c r="H159" i="30"/>
  <c r="B160" i="30"/>
  <c r="C160" i="30"/>
  <c r="D160" i="30"/>
  <c r="E160" i="30"/>
  <c r="F160" i="30"/>
  <c r="G160" i="30"/>
  <c r="H160" i="30"/>
  <c r="B161" i="30"/>
  <c r="C161" i="30"/>
  <c r="D161" i="30"/>
  <c r="E161" i="30"/>
  <c r="F161" i="30"/>
  <c r="G161" i="30"/>
  <c r="H161" i="30"/>
  <c r="B162" i="30"/>
  <c r="C162" i="30"/>
  <c r="D162" i="30"/>
  <c r="E162" i="30"/>
  <c r="F162" i="30"/>
  <c r="G162" i="30"/>
  <c r="H162" i="30"/>
  <c r="B163" i="30"/>
  <c r="C163" i="30"/>
  <c r="D163" i="30"/>
  <c r="E163" i="30"/>
  <c r="F163" i="30"/>
  <c r="G163" i="30"/>
  <c r="H163" i="30"/>
  <c r="B164" i="30"/>
  <c r="D164" i="30"/>
  <c r="E164" i="30"/>
  <c r="F164" i="30"/>
  <c r="G164" i="30"/>
  <c r="H164" i="30"/>
  <c r="B165" i="30"/>
  <c r="D165" i="30"/>
  <c r="E165" i="30"/>
  <c r="F165" i="30"/>
  <c r="G165" i="30"/>
  <c r="H165" i="30"/>
  <c r="B166" i="30"/>
  <c r="C166" i="30"/>
  <c r="D166" i="30"/>
  <c r="E166" i="30"/>
  <c r="F166" i="30"/>
  <c r="G166" i="30"/>
  <c r="H166" i="30"/>
  <c r="B167" i="30"/>
  <c r="D167" i="30"/>
  <c r="E167" i="30"/>
  <c r="F167" i="30"/>
  <c r="G167" i="30"/>
  <c r="H167" i="30"/>
  <c r="B168" i="30"/>
  <c r="D168" i="30"/>
  <c r="E168" i="30"/>
  <c r="F168" i="30"/>
  <c r="G168" i="30"/>
  <c r="H168" i="30"/>
  <c r="B169" i="30"/>
  <c r="D169" i="30"/>
  <c r="E169" i="30"/>
  <c r="F169" i="30"/>
  <c r="G169" i="30"/>
  <c r="H169" i="30"/>
  <c r="B170" i="30"/>
  <c r="D170" i="30"/>
  <c r="E170" i="30"/>
  <c r="F170" i="30"/>
  <c r="G170" i="30"/>
  <c r="H170" i="30"/>
  <c r="B171" i="30"/>
  <c r="C171" i="30"/>
  <c r="D171" i="30"/>
  <c r="E171" i="30"/>
  <c r="F171" i="30"/>
  <c r="G171" i="30"/>
  <c r="H171" i="30"/>
  <c r="B172" i="30"/>
  <c r="C172" i="30"/>
  <c r="D172" i="30"/>
  <c r="E172" i="30"/>
  <c r="F172" i="30"/>
  <c r="G172" i="30"/>
  <c r="H172" i="30"/>
  <c r="B173" i="30"/>
  <c r="C173" i="30"/>
  <c r="D173" i="30"/>
  <c r="E173" i="30"/>
  <c r="F173" i="30"/>
  <c r="G173" i="30"/>
  <c r="H173" i="30"/>
  <c r="B174" i="30"/>
  <c r="C174" i="30"/>
  <c r="D174" i="30"/>
  <c r="E174" i="30"/>
  <c r="F174" i="30"/>
  <c r="G174" i="30"/>
  <c r="H174" i="30"/>
  <c r="B175" i="30"/>
  <c r="C175" i="30"/>
  <c r="D175" i="30"/>
  <c r="E175" i="30"/>
  <c r="F175" i="30"/>
  <c r="G175" i="30"/>
  <c r="H175" i="30"/>
  <c r="B176" i="30"/>
  <c r="C176" i="30"/>
  <c r="D176" i="30"/>
  <c r="E176" i="30"/>
  <c r="F176" i="30"/>
  <c r="G176" i="30"/>
  <c r="H176" i="30"/>
  <c r="B177" i="30"/>
  <c r="C177" i="30"/>
  <c r="D177" i="30"/>
  <c r="E177" i="30"/>
  <c r="F177" i="30"/>
  <c r="G177" i="30"/>
  <c r="H177" i="30"/>
  <c r="B178" i="30"/>
  <c r="D178" i="30"/>
  <c r="E178" i="30"/>
  <c r="F178" i="30"/>
  <c r="G178" i="30"/>
  <c r="H178" i="30"/>
  <c r="B179" i="30"/>
  <c r="C179" i="30"/>
  <c r="D179" i="30"/>
  <c r="E179" i="30"/>
  <c r="F179" i="30"/>
  <c r="G179" i="30"/>
  <c r="H179" i="30"/>
  <c r="B180" i="30"/>
  <c r="C180" i="30"/>
  <c r="D180" i="30"/>
  <c r="E180" i="30"/>
  <c r="F180" i="30"/>
  <c r="G180" i="30"/>
  <c r="H180" i="30"/>
  <c r="B181" i="30"/>
  <c r="D181" i="30"/>
  <c r="E181" i="30"/>
  <c r="F181" i="30"/>
  <c r="G181" i="30"/>
  <c r="H181" i="30"/>
  <c r="B182" i="30"/>
  <c r="D182" i="30"/>
  <c r="E182" i="30"/>
  <c r="F182" i="30"/>
  <c r="G182" i="30"/>
  <c r="H182" i="30"/>
  <c r="B183" i="30"/>
  <c r="D183" i="30"/>
  <c r="E183" i="30"/>
  <c r="F183" i="30"/>
  <c r="G183" i="30"/>
  <c r="H183" i="30"/>
  <c r="B184" i="30"/>
  <c r="C184" i="30"/>
  <c r="D184" i="30"/>
  <c r="E184" i="30"/>
  <c r="F184" i="30"/>
  <c r="G184" i="30"/>
  <c r="H184" i="30"/>
  <c r="B185" i="30"/>
  <c r="C185" i="30"/>
  <c r="D185" i="30"/>
  <c r="E185" i="30"/>
  <c r="F185" i="30"/>
  <c r="G185" i="30"/>
  <c r="H185" i="30"/>
  <c r="B186" i="30"/>
  <c r="C186" i="30"/>
  <c r="D186" i="30"/>
  <c r="E186" i="30"/>
  <c r="F186" i="30"/>
  <c r="G186" i="30"/>
  <c r="H186" i="30"/>
  <c r="B187" i="30"/>
  <c r="D187" i="30"/>
  <c r="E187" i="30"/>
  <c r="F187" i="30"/>
  <c r="G187" i="30"/>
  <c r="H187" i="30"/>
  <c r="B188" i="30"/>
  <c r="C188" i="30"/>
  <c r="D188" i="30"/>
  <c r="E188" i="30"/>
  <c r="F188" i="30"/>
  <c r="G188" i="30"/>
  <c r="H188" i="30"/>
  <c r="B189" i="30"/>
  <c r="C189" i="30"/>
  <c r="D189" i="30"/>
  <c r="E189" i="30"/>
  <c r="F189" i="30"/>
  <c r="G189" i="30"/>
  <c r="H189" i="30"/>
  <c r="B190" i="30"/>
  <c r="C190" i="30"/>
  <c r="D190" i="30"/>
  <c r="E190" i="30"/>
  <c r="F190" i="30"/>
  <c r="G190" i="30"/>
  <c r="H190" i="30"/>
  <c r="B191" i="30"/>
  <c r="C191" i="30"/>
  <c r="D191" i="30"/>
  <c r="E191" i="30"/>
  <c r="F191" i="30"/>
  <c r="G191" i="30"/>
  <c r="H191" i="30"/>
  <c r="B192" i="30"/>
  <c r="C192" i="30"/>
  <c r="D192" i="30"/>
  <c r="E192" i="30"/>
  <c r="F192" i="30"/>
  <c r="G192" i="30"/>
  <c r="H192" i="30"/>
  <c r="B193" i="30"/>
  <c r="C193" i="30"/>
  <c r="D193" i="30"/>
  <c r="E193" i="30"/>
  <c r="F193" i="30"/>
  <c r="G193" i="30"/>
  <c r="H193" i="30"/>
  <c r="B194" i="30"/>
  <c r="D194" i="30"/>
  <c r="E194" i="30"/>
  <c r="F194" i="30"/>
  <c r="G194" i="30"/>
  <c r="H194" i="30"/>
  <c r="B195" i="30"/>
  <c r="C195" i="30"/>
  <c r="D195" i="30"/>
  <c r="E195" i="30"/>
  <c r="F195" i="30"/>
  <c r="G195" i="30"/>
  <c r="H195" i="30"/>
  <c r="B196" i="30"/>
  <c r="C196" i="30"/>
  <c r="D196" i="30"/>
  <c r="E196" i="30"/>
  <c r="F196" i="30"/>
  <c r="G196" i="30"/>
  <c r="H196" i="30"/>
  <c r="B197" i="30"/>
  <c r="C197" i="30"/>
  <c r="D197" i="30"/>
  <c r="E197" i="30"/>
  <c r="F197" i="30"/>
  <c r="G197" i="30"/>
  <c r="H197" i="30"/>
  <c r="B198" i="30"/>
  <c r="C198" i="30"/>
  <c r="D198" i="30"/>
  <c r="E198" i="30"/>
  <c r="F198" i="30"/>
  <c r="G198" i="30"/>
  <c r="H198" i="30"/>
  <c r="B199" i="30"/>
  <c r="D199" i="30"/>
  <c r="E199" i="30"/>
  <c r="F199" i="30"/>
  <c r="G199" i="30"/>
  <c r="H199" i="30"/>
  <c r="B200" i="30"/>
  <c r="D200" i="30"/>
  <c r="E200" i="30"/>
  <c r="F200" i="30"/>
  <c r="G200" i="30"/>
  <c r="H200" i="30"/>
  <c r="B201" i="30"/>
  <c r="D201" i="30"/>
  <c r="E201" i="30"/>
  <c r="F201" i="30"/>
  <c r="G201" i="30"/>
  <c r="H201" i="30"/>
  <c r="B202" i="30"/>
  <c r="D202" i="30"/>
  <c r="E202" i="30"/>
  <c r="F202" i="30"/>
  <c r="G202" i="30"/>
  <c r="H202" i="30"/>
  <c r="B203" i="30"/>
  <c r="D203" i="30"/>
  <c r="E203" i="30"/>
  <c r="F203" i="30"/>
  <c r="G203" i="30"/>
  <c r="H203" i="30"/>
  <c r="B204" i="30"/>
  <c r="D204" i="30"/>
  <c r="E204" i="30"/>
  <c r="F204" i="30"/>
  <c r="G204" i="30"/>
  <c r="H204" i="30"/>
  <c r="B205" i="30"/>
  <c r="C205" i="30"/>
  <c r="D205" i="30"/>
  <c r="E205" i="30"/>
  <c r="F205" i="30"/>
  <c r="G205" i="30"/>
  <c r="H205" i="30"/>
  <c r="B206" i="30"/>
  <c r="C206" i="30"/>
  <c r="D206" i="30"/>
  <c r="E206" i="30"/>
  <c r="F206" i="30"/>
  <c r="G206" i="30"/>
  <c r="H206" i="30"/>
  <c r="B207" i="30"/>
  <c r="C207" i="30"/>
  <c r="D207" i="30"/>
  <c r="E207" i="30"/>
  <c r="F207" i="30"/>
  <c r="G207" i="30"/>
  <c r="H207" i="30"/>
  <c r="B208" i="30"/>
  <c r="C208" i="30"/>
  <c r="D208" i="30"/>
  <c r="E208" i="30"/>
  <c r="F208" i="30"/>
  <c r="G208" i="30"/>
  <c r="H208" i="30"/>
  <c r="B209" i="30"/>
  <c r="C209" i="30"/>
  <c r="D209" i="30"/>
  <c r="E209" i="30"/>
  <c r="F209" i="30"/>
  <c r="G209" i="30"/>
  <c r="H209" i="30"/>
  <c r="B210" i="30"/>
  <c r="C210" i="30"/>
  <c r="D210" i="30"/>
  <c r="E210" i="30"/>
  <c r="F210" i="30"/>
  <c r="G210" i="30"/>
  <c r="H210" i="30"/>
  <c r="B211" i="30"/>
  <c r="C211" i="30"/>
  <c r="D211" i="30"/>
  <c r="E211" i="30"/>
  <c r="F211" i="30"/>
  <c r="G211" i="30"/>
  <c r="H211" i="30"/>
  <c r="B212" i="30"/>
  <c r="C212" i="30"/>
  <c r="D212" i="30"/>
  <c r="E212" i="30"/>
  <c r="F212" i="30"/>
  <c r="G212" i="30"/>
  <c r="H212" i="30"/>
  <c r="B213" i="30"/>
  <c r="D213" i="30"/>
  <c r="E213" i="30"/>
  <c r="F213" i="30"/>
  <c r="G213" i="30"/>
  <c r="H213" i="30"/>
  <c r="B214" i="30"/>
  <c r="C214" i="30"/>
  <c r="D214" i="30"/>
  <c r="E214" i="30"/>
  <c r="F214" i="30"/>
  <c r="G214" i="30"/>
  <c r="H214" i="30"/>
  <c r="B215" i="30"/>
  <c r="C215" i="30"/>
  <c r="D215" i="30"/>
  <c r="E215" i="30"/>
  <c r="F215" i="30"/>
  <c r="G215" i="30"/>
  <c r="H215" i="30"/>
  <c r="B216" i="30"/>
  <c r="D216" i="30"/>
  <c r="E216" i="30"/>
  <c r="F216" i="30"/>
  <c r="G216" i="30"/>
  <c r="H216" i="30"/>
  <c r="B217" i="30"/>
  <c r="D217" i="30"/>
  <c r="E217" i="30"/>
  <c r="F217" i="30"/>
  <c r="G217" i="30"/>
  <c r="H217" i="30"/>
  <c r="B218" i="30"/>
  <c r="C218" i="30"/>
  <c r="D218" i="30"/>
  <c r="E218" i="30"/>
  <c r="F218" i="30"/>
  <c r="G218" i="30"/>
  <c r="H218" i="30"/>
  <c r="B219" i="30"/>
  <c r="D219" i="30"/>
  <c r="E219" i="30"/>
  <c r="F219" i="30"/>
  <c r="G219" i="30"/>
  <c r="H219" i="30"/>
  <c r="B220" i="30"/>
  <c r="C220" i="30"/>
  <c r="D220" i="30"/>
  <c r="E220" i="30"/>
  <c r="F220" i="30"/>
  <c r="G220" i="30"/>
  <c r="H220" i="30"/>
  <c r="B221" i="30"/>
  <c r="D221" i="30"/>
  <c r="E221" i="30"/>
  <c r="F221" i="30"/>
  <c r="G221" i="30"/>
  <c r="H221" i="30"/>
  <c r="B222" i="30"/>
  <c r="C222" i="30"/>
  <c r="D222" i="30"/>
  <c r="E222" i="30"/>
  <c r="F222" i="30"/>
  <c r="G222" i="30"/>
  <c r="H222" i="30"/>
  <c r="B223" i="30"/>
  <c r="D223" i="30"/>
  <c r="E223" i="30"/>
  <c r="F223" i="30"/>
  <c r="G223" i="30"/>
  <c r="H223" i="30"/>
  <c r="B224" i="30"/>
  <c r="D224" i="30"/>
  <c r="E224" i="30"/>
  <c r="F224" i="30"/>
  <c r="G224" i="30"/>
  <c r="H224" i="30"/>
  <c r="B225" i="30"/>
  <c r="D225" i="30"/>
  <c r="E225" i="30"/>
  <c r="F225" i="30"/>
  <c r="G225" i="30"/>
  <c r="H225" i="30"/>
  <c r="B226" i="30"/>
  <c r="C226" i="30"/>
  <c r="D226" i="30"/>
  <c r="E226" i="30"/>
  <c r="F226" i="30"/>
  <c r="G226" i="30"/>
  <c r="H226" i="30"/>
  <c r="B227" i="30"/>
  <c r="D227" i="30"/>
  <c r="E227" i="30"/>
  <c r="F227" i="30"/>
  <c r="G227" i="30"/>
  <c r="H227" i="30"/>
  <c r="B228" i="30"/>
  <c r="C228" i="30"/>
  <c r="D228" i="30"/>
  <c r="E228" i="30"/>
  <c r="F228" i="30"/>
  <c r="G228" i="30"/>
  <c r="H228" i="30"/>
  <c r="B229" i="30"/>
  <c r="C229" i="30"/>
  <c r="D229" i="30"/>
  <c r="E229" i="30"/>
  <c r="F229" i="30"/>
  <c r="G229" i="30"/>
  <c r="H229" i="30"/>
  <c r="B230" i="30"/>
  <c r="C230" i="30"/>
  <c r="D230" i="30"/>
  <c r="E230" i="30"/>
  <c r="F230" i="30"/>
  <c r="G230" i="30"/>
  <c r="H230" i="30"/>
  <c r="B231" i="30"/>
  <c r="C231" i="30"/>
  <c r="D231" i="30"/>
  <c r="E231" i="30"/>
  <c r="F231" i="30"/>
  <c r="G231" i="30"/>
  <c r="H231" i="30"/>
  <c r="B232" i="30"/>
  <c r="D232" i="30"/>
  <c r="E232" i="30"/>
  <c r="F232" i="30"/>
  <c r="G232" i="30"/>
  <c r="H232" i="30"/>
  <c r="B233" i="30"/>
  <c r="D233" i="30"/>
  <c r="E233" i="30"/>
  <c r="F233" i="30"/>
  <c r="G233" i="30"/>
  <c r="H233" i="30"/>
  <c r="B234" i="30"/>
  <c r="C234" i="30"/>
  <c r="D234" i="30"/>
  <c r="E234" i="30"/>
  <c r="F234" i="30"/>
  <c r="G234" i="30"/>
  <c r="H234" i="30"/>
  <c r="B235" i="30"/>
  <c r="C235" i="30"/>
  <c r="D235" i="30"/>
  <c r="E235" i="30"/>
  <c r="F235" i="30"/>
  <c r="G235" i="30"/>
  <c r="H235" i="30"/>
  <c r="B236" i="30"/>
  <c r="C236" i="30"/>
  <c r="D236" i="30"/>
  <c r="E236" i="30"/>
  <c r="F236" i="30"/>
  <c r="G236" i="30"/>
  <c r="H236" i="30"/>
  <c r="B237" i="30"/>
  <c r="C237" i="30"/>
  <c r="D237" i="30"/>
  <c r="E237" i="30"/>
  <c r="F237" i="30"/>
  <c r="G237" i="30"/>
  <c r="H237" i="30"/>
  <c r="B238" i="30"/>
  <c r="C238" i="30"/>
  <c r="D238" i="30"/>
  <c r="E238" i="30"/>
  <c r="F238" i="30"/>
  <c r="G238" i="30"/>
  <c r="H238" i="30"/>
  <c r="B239" i="30"/>
  <c r="C239" i="30"/>
  <c r="D239" i="30"/>
  <c r="E239" i="30"/>
  <c r="F239" i="30"/>
  <c r="G239" i="30"/>
  <c r="H239" i="30"/>
  <c r="B240" i="30"/>
  <c r="C240" i="30"/>
  <c r="D240" i="30"/>
  <c r="E240" i="30"/>
  <c r="F240" i="30"/>
  <c r="G240" i="30"/>
  <c r="H240" i="30"/>
  <c r="B241" i="30"/>
  <c r="D241" i="30"/>
  <c r="E241" i="30"/>
  <c r="F241" i="30"/>
  <c r="G241" i="30"/>
  <c r="H241" i="30"/>
  <c r="B242" i="30"/>
  <c r="C242" i="30"/>
  <c r="D242" i="30"/>
  <c r="E242" i="30"/>
  <c r="F242" i="30"/>
  <c r="G242" i="30"/>
  <c r="H242" i="30"/>
  <c r="B243" i="30"/>
  <c r="C243" i="30"/>
  <c r="D243" i="30"/>
  <c r="E243" i="30"/>
  <c r="F243" i="30"/>
  <c r="G243" i="30"/>
  <c r="H243" i="30"/>
  <c r="B244" i="30"/>
  <c r="C244" i="30"/>
  <c r="D244" i="30"/>
  <c r="E244" i="30"/>
  <c r="F244" i="30"/>
  <c r="G244" i="30"/>
  <c r="H244" i="30"/>
  <c r="B245" i="30"/>
  <c r="C245" i="30"/>
  <c r="D245" i="30"/>
  <c r="E245" i="30"/>
  <c r="F245" i="30"/>
  <c r="G245" i="30"/>
  <c r="H245" i="30"/>
  <c r="B246" i="30"/>
  <c r="C246" i="30"/>
  <c r="D246" i="30"/>
  <c r="E246" i="30"/>
  <c r="F246" i="30"/>
  <c r="G246" i="30"/>
  <c r="H246" i="30"/>
  <c r="B247" i="30"/>
  <c r="C247" i="30"/>
  <c r="D247" i="30"/>
  <c r="E247" i="30"/>
  <c r="F247" i="30"/>
  <c r="G247" i="30"/>
  <c r="H247" i="30"/>
  <c r="B248" i="30"/>
  <c r="C248" i="30"/>
  <c r="D248" i="30"/>
  <c r="E248" i="30"/>
  <c r="F248" i="30"/>
  <c r="G248" i="30"/>
  <c r="H248" i="30"/>
  <c r="B249" i="30"/>
  <c r="C249" i="30"/>
  <c r="D249" i="30"/>
  <c r="E249" i="30"/>
  <c r="F249" i="30"/>
  <c r="G249" i="30"/>
  <c r="H249" i="30"/>
  <c r="B250" i="30"/>
  <c r="C250" i="30"/>
  <c r="D250" i="30"/>
  <c r="E250" i="30"/>
  <c r="F250" i="30"/>
  <c r="G250" i="30"/>
  <c r="H250" i="30"/>
  <c r="B251" i="30"/>
  <c r="C251" i="30"/>
  <c r="D251" i="30"/>
  <c r="E251" i="30"/>
  <c r="F251" i="30"/>
  <c r="G251" i="30"/>
  <c r="H251" i="30"/>
  <c r="B252" i="30"/>
  <c r="C252" i="30"/>
  <c r="D252" i="30"/>
  <c r="E252" i="30"/>
  <c r="F252" i="30"/>
  <c r="G252" i="30"/>
  <c r="H252" i="30"/>
  <c r="B253" i="30"/>
  <c r="C253" i="30"/>
  <c r="D253" i="30"/>
  <c r="E253" i="30"/>
  <c r="F253" i="30"/>
  <c r="G253" i="30"/>
  <c r="H253" i="30"/>
  <c r="B254" i="30"/>
  <c r="C254" i="30"/>
  <c r="D254" i="30"/>
  <c r="E254" i="30"/>
  <c r="F254" i="30"/>
  <c r="G254" i="30"/>
  <c r="H254" i="30"/>
  <c r="B255" i="30"/>
  <c r="C255" i="30"/>
  <c r="D255" i="30"/>
  <c r="E255" i="30"/>
  <c r="F255" i="30"/>
  <c r="G255" i="30"/>
  <c r="H255" i="30"/>
  <c r="B256" i="30"/>
  <c r="C256" i="30"/>
  <c r="D256" i="30"/>
  <c r="E256" i="30"/>
  <c r="F256" i="30"/>
  <c r="G256" i="30"/>
  <c r="H256" i="30"/>
  <c r="B257" i="30"/>
  <c r="D257" i="30"/>
  <c r="E257" i="30"/>
  <c r="F257" i="30"/>
  <c r="G257" i="30"/>
  <c r="H257" i="30"/>
  <c r="B258" i="30"/>
  <c r="D258" i="30"/>
  <c r="E258" i="30"/>
  <c r="F258" i="30"/>
  <c r="G258" i="30"/>
  <c r="H258" i="30"/>
  <c r="B259" i="30"/>
  <c r="C259" i="30"/>
  <c r="D259" i="30"/>
  <c r="E259" i="30"/>
  <c r="F259" i="30"/>
  <c r="G259" i="30"/>
  <c r="H259" i="30"/>
  <c r="B260" i="30"/>
  <c r="C260" i="30"/>
  <c r="D260" i="30"/>
  <c r="E260" i="30"/>
  <c r="F260" i="30"/>
  <c r="G260" i="30"/>
  <c r="H260" i="30"/>
  <c r="B261" i="30"/>
  <c r="C261" i="30"/>
  <c r="D261" i="30"/>
  <c r="E261" i="30"/>
  <c r="F261" i="30"/>
  <c r="G261" i="30"/>
  <c r="H261" i="30"/>
  <c r="B262" i="30"/>
  <c r="D262" i="30"/>
  <c r="E262" i="30"/>
  <c r="F262" i="30"/>
  <c r="G262" i="30"/>
  <c r="H262" i="30"/>
  <c r="B263" i="30"/>
  <c r="C263" i="30"/>
  <c r="D263" i="30"/>
  <c r="E263" i="30"/>
  <c r="F263" i="30"/>
  <c r="G263" i="30"/>
  <c r="H263" i="30"/>
  <c r="B264" i="30"/>
  <c r="C264" i="30"/>
  <c r="D264" i="30"/>
  <c r="E264" i="30"/>
  <c r="F264" i="30"/>
  <c r="G264" i="30"/>
  <c r="H264" i="30"/>
  <c r="B265" i="30"/>
  <c r="C265" i="30"/>
  <c r="D265" i="30"/>
  <c r="E265" i="30"/>
  <c r="F265" i="30"/>
  <c r="G265" i="30"/>
  <c r="H265" i="30"/>
  <c r="B266" i="30"/>
  <c r="C266" i="30"/>
  <c r="D266" i="30"/>
  <c r="E266" i="30"/>
  <c r="F266" i="30"/>
  <c r="G266" i="30"/>
  <c r="H266" i="30"/>
  <c r="B267" i="30"/>
  <c r="C267" i="30"/>
  <c r="D267" i="30"/>
  <c r="E267" i="30"/>
  <c r="F267" i="30"/>
  <c r="G267" i="30"/>
  <c r="H267" i="30"/>
  <c r="B268" i="30"/>
  <c r="C268" i="30"/>
  <c r="D268" i="30"/>
  <c r="E268" i="30"/>
  <c r="F268" i="30"/>
  <c r="G268" i="30"/>
  <c r="H268" i="30"/>
  <c r="B269" i="30"/>
  <c r="D269" i="30"/>
  <c r="E269" i="30"/>
  <c r="F269" i="30"/>
  <c r="G269" i="30"/>
  <c r="H269" i="30"/>
  <c r="B270" i="30"/>
  <c r="D270" i="30"/>
  <c r="E270" i="30"/>
  <c r="F270" i="30"/>
  <c r="G270" i="30"/>
  <c r="H270" i="30"/>
  <c r="B271" i="30"/>
  <c r="D271" i="30"/>
  <c r="E271" i="30"/>
  <c r="F271" i="30"/>
  <c r="G271" i="30"/>
  <c r="H271" i="30"/>
  <c r="B272" i="30"/>
  <c r="D272" i="30"/>
  <c r="E272" i="30"/>
  <c r="F272" i="30"/>
  <c r="G272" i="30"/>
  <c r="H272" i="30"/>
  <c r="B273" i="30"/>
  <c r="D273" i="30"/>
  <c r="E273" i="30"/>
  <c r="F273" i="30"/>
  <c r="G273" i="30"/>
  <c r="H273" i="30"/>
  <c r="B274" i="30"/>
  <c r="D274" i="30"/>
  <c r="E274" i="30"/>
  <c r="F274" i="30"/>
  <c r="G274" i="30"/>
  <c r="H274" i="30"/>
  <c r="B275" i="30"/>
  <c r="D275" i="30"/>
  <c r="E275" i="30"/>
  <c r="F275" i="30"/>
  <c r="G275" i="30"/>
  <c r="H275" i="30"/>
  <c r="B276" i="30"/>
  <c r="D276" i="30"/>
  <c r="E276" i="30"/>
  <c r="F276" i="30"/>
  <c r="G276" i="30"/>
  <c r="H276" i="30"/>
  <c r="B277" i="30"/>
  <c r="D277" i="30"/>
  <c r="E277" i="30"/>
  <c r="F277" i="30"/>
  <c r="G277" i="30"/>
  <c r="H277" i="30"/>
  <c r="B278" i="30"/>
  <c r="E278" i="30"/>
  <c r="F278" i="30"/>
  <c r="G278" i="30"/>
  <c r="H278" i="30"/>
  <c r="B279" i="30"/>
  <c r="D279" i="30"/>
  <c r="E279" i="30"/>
  <c r="F279" i="30"/>
  <c r="G279" i="30"/>
  <c r="H279" i="30"/>
  <c r="B280" i="30"/>
  <c r="C280" i="30"/>
  <c r="D280" i="30"/>
  <c r="E280" i="30"/>
  <c r="F280" i="30"/>
  <c r="G280" i="30"/>
  <c r="H280" i="30"/>
  <c r="B281" i="30"/>
  <c r="C281" i="30"/>
  <c r="D281" i="30"/>
  <c r="E281" i="30"/>
  <c r="F281" i="30"/>
  <c r="G281" i="30"/>
  <c r="H281" i="30"/>
  <c r="B282" i="30"/>
  <c r="C282" i="30"/>
  <c r="D282" i="30"/>
  <c r="E282" i="30"/>
  <c r="F282" i="30"/>
  <c r="G282" i="30"/>
  <c r="H282" i="30"/>
  <c r="B283" i="30"/>
  <c r="D283" i="30"/>
  <c r="E283" i="30"/>
  <c r="F283" i="30"/>
  <c r="G283" i="30"/>
  <c r="H283" i="30"/>
  <c r="B284" i="30"/>
  <c r="C284" i="30"/>
  <c r="D284" i="30"/>
  <c r="E284" i="30"/>
  <c r="F284" i="30"/>
  <c r="G284" i="30"/>
  <c r="H284" i="30"/>
  <c r="B285" i="30"/>
  <c r="D285" i="30"/>
  <c r="E285" i="30"/>
  <c r="F285" i="30"/>
  <c r="G285" i="30"/>
  <c r="H285" i="30"/>
  <c r="B286" i="30"/>
  <c r="D286" i="30"/>
  <c r="E286" i="30"/>
  <c r="F286" i="30"/>
  <c r="G286" i="30"/>
  <c r="H286" i="30"/>
  <c r="B287" i="30"/>
  <c r="D287" i="30"/>
  <c r="E287" i="30"/>
  <c r="F287" i="30"/>
  <c r="G287" i="30"/>
  <c r="H287" i="30"/>
  <c r="B288" i="30"/>
  <c r="C288" i="30"/>
  <c r="D288" i="30"/>
  <c r="E288" i="30"/>
  <c r="F288" i="30"/>
  <c r="G288" i="30"/>
  <c r="H288" i="30"/>
  <c r="B289" i="30"/>
  <c r="C289" i="30"/>
  <c r="D289" i="30"/>
  <c r="E289" i="30"/>
  <c r="F289" i="30"/>
  <c r="G289" i="30"/>
  <c r="H289" i="30"/>
  <c r="B290" i="30"/>
  <c r="D290" i="30"/>
  <c r="E290" i="30"/>
  <c r="F290" i="30"/>
  <c r="G290" i="30"/>
  <c r="H290" i="30"/>
  <c r="B291" i="30"/>
  <c r="D291" i="30"/>
  <c r="E291" i="30"/>
  <c r="F291" i="30"/>
  <c r="G291" i="30"/>
  <c r="H291" i="30"/>
  <c r="B292" i="30"/>
  <c r="D292" i="30"/>
  <c r="E292" i="30"/>
  <c r="F292" i="30"/>
  <c r="G292" i="30"/>
  <c r="H292" i="30"/>
  <c r="B293" i="30"/>
  <c r="D293" i="30"/>
  <c r="E293" i="30"/>
  <c r="F293" i="30"/>
  <c r="G293" i="30"/>
  <c r="H293" i="30"/>
  <c r="B294" i="30"/>
  <c r="C294" i="30"/>
  <c r="D294" i="30"/>
  <c r="E294" i="30"/>
  <c r="F294" i="30"/>
  <c r="G294" i="30"/>
  <c r="H294" i="30"/>
  <c r="B295" i="30"/>
  <c r="C295" i="30"/>
  <c r="D295" i="30"/>
  <c r="E295" i="30"/>
  <c r="F295" i="30"/>
  <c r="G295" i="30"/>
  <c r="H295" i="30"/>
  <c r="B296" i="30"/>
  <c r="C296" i="30"/>
  <c r="D296" i="30"/>
  <c r="E296" i="30"/>
  <c r="F296" i="30"/>
  <c r="G296" i="30"/>
  <c r="H296" i="30"/>
  <c r="B297" i="30"/>
  <c r="C297" i="30"/>
  <c r="D297" i="30"/>
  <c r="E297" i="30"/>
  <c r="F297" i="30"/>
  <c r="G297" i="30"/>
  <c r="H297" i="30"/>
  <c r="B298" i="30"/>
  <c r="C298" i="30"/>
  <c r="D298" i="30"/>
  <c r="E298" i="30"/>
  <c r="F298" i="30"/>
  <c r="G298" i="30"/>
  <c r="H298" i="30"/>
  <c r="B299" i="30"/>
  <c r="C299" i="30"/>
  <c r="D299" i="30"/>
  <c r="E299" i="30"/>
  <c r="F299" i="30"/>
  <c r="G299" i="30"/>
  <c r="H299" i="30"/>
  <c r="B300" i="30"/>
  <c r="C300" i="30"/>
  <c r="D300" i="30"/>
  <c r="E300" i="30"/>
  <c r="F300" i="30"/>
  <c r="G300" i="30"/>
  <c r="H300" i="30"/>
  <c r="B301" i="30"/>
  <c r="C301" i="30"/>
  <c r="D301" i="30"/>
  <c r="E301" i="30"/>
  <c r="F301" i="30"/>
  <c r="G301" i="30"/>
  <c r="H301" i="30"/>
  <c r="B302" i="30"/>
  <c r="C302" i="30"/>
  <c r="D302" i="30"/>
  <c r="E302" i="30"/>
  <c r="F302" i="30"/>
  <c r="G302" i="30"/>
  <c r="H302" i="30"/>
  <c r="B303" i="30"/>
  <c r="C303" i="30"/>
  <c r="D303" i="30"/>
  <c r="E303" i="30"/>
  <c r="F303" i="30"/>
  <c r="G303" i="30"/>
  <c r="H303" i="30"/>
  <c r="B304" i="30"/>
  <c r="C304" i="30"/>
  <c r="D304" i="30"/>
  <c r="E304" i="30"/>
  <c r="F304" i="30"/>
  <c r="G304" i="30"/>
  <c r="H304" i="30"/>
  <c r="B305" i="30"/>
  <c r="D305" i="30"/>
  <c r="E305" i="30"/>
  <c r="F305" i="30"/>
  <c r="G305" i="30"/>
  <c r="H305" i="30"/>
  <c r="B306" i="30"/>
  <c r="D306" i="30"/>
  <c r="E306" i="30"/>
  <c r="F306" i="30"/>
  <c r="G306" i="30"/>
  <c r="H306" i="30"/>
  <c r="B307" i="30"/>
  <c r="D307" i="30"/>
  <c r="E307" i="30"/>
  <c r="F307" i="30"/>
  <c r="G307" i="30"/>
  <c r="H307" i="30"/>
  <c r="B308" i="30"/>
  <c r="D308" i="30"/>
  <c r="E308" i="30"/>
  <c r="F308" i="30"/>
  <c r="G308" i="30"/>
  <c r="H308" i="30"/>
  <c r="B309" i="30"/>
  <c r="C309" i="30"/>
  <c r="D309" i="30"/>
  <c r="E309" i="30"/>
  <c r="F309" i="30"/>
  <c r="G309" i="30"/>
  <c r="H309" i="30"/>
  <c r="B310" i="30"/>
  <c r="C310" i="30"/>
  <c r="D310" i="30"/>
  <c r="E310" i="30"/>
  <c r="F310" i="30"/>
  <c r="G310" i="30"/>
  <c r="H310" i="30"/>
  <c r="B311" i="30"/>
  <c r="C311" i="30"/>
  <c r="D311" i="30"/>
  <c r="E311" i="30"/>
  <c r="F311" i="30"/>
  <c r="G311" i="30"/>
  <c r="H311" i="30"/>
  <c r="B312" i="30"/>
  <c r="C312" i="30"/>
  <c r="D312" i="30"/>
  <c r="E312" i="30"/>
  <c r="F312" i="30"/>
  <c r="G312" i="30"/>
  <c r="H312" i="30"/>
  <c r="B313" i="30"/>
  <c r="D313" i="30"/>
  <c r="E313" i="30"/>
  <c r="F313" i="30"/>
  <c r="G313" i="30"/>
  <c r="H313" i="30"/>
  <c r="B314" i="30"/>
  <c r="C314" i="30"/>
  <c r="D314" i="30"/>
  <c r="E314" i="30"/>
  <c r="F314" i="30"/>
  <c r="G314" i="30"/>
  <c r="H314" i="30"/>
  <c r="B315" i="30"/>
  <c r="C315" i="30"/>
  <c r="D315" i="30"/>
  <c r="E315" i="30"/>
  <c r="F315" i="30"/>
  <c r="G315" i="30"/>
  <c r="H315" i="30"/>
  <c r="B316" i="30"/>
  <c r="C316" i="30"/>
  <c r="D316" i="30"/>
  <c r="E316" i="30"/>
  <c r="F316" i="30"/>
  <c r="G316" i="30"/>
  <c r="H316" i="30"/>
  <c r="B317" i="30"/>
  <c r="C317" i="30"/>
  <c r="D317" i="30"/>
  <c r="E317" i="30"/>
  <c r="F317" i="30"/>
  <c r="G317" i="30"/>
  <c r="H317" i="30"/>
  <c r="B318" i="30"/>
  <c r="C318" i="30"/>
  <c r="D318" i="30"/>
  <c r="E318" i="30"/>
  <c r="F318" i="30"/>
  <c r="G318" i="30"/>
  <c r="H318" i="30"/>
  <c r="B319" i="30"/>
  <c r="C319" i="30"/>
  <c r="D319" i="30"/>
  <c r="E319" i="30"/>
  <c r="F319" i="30"/>
  <c r="G319" i="30"/>
  <c r="H319" i="30"/>
  <c r="B320" i="30"/>
  <c r="C320" i="30"/>
  <c r="D320" i="30"/>
  <c r="E320" i="30"/>
  <c r="F320" i="30"/>
  <c r="G320" i="30"/>
  <c r="H320" i="30"/>
  <c r="B321" i="30"/>
  <c r="D321" i="30"/>
  <c r="E321" i="30"/>
  <c r="F321" i="30"/>
  <c r="G321" i="30"/>
  <c r="H321" i="30"/>
  <c r="B322" i="30"/>
  <c r="C322" i="30"/>
  <c r="D322" i="30"/>
  <c r="E322" i="30"/>
  <c r="F322" i="30"/>
  <c r="G322" i="30"/>
  <c r="H322" i="30"/>
  <c r="B323" i="30"/>
  <c r="C323" i="30"/>
  <c r="D323" i="30"/>
  <c r="E323" i="30"/>
  <c r="F323" i="30"/>
  <c r="G323" i="30"/>
  <c r="H323" i="30"/>
  <c r="B324" i="30"/>
  <c r="C324" i="30"/>
  <c r="D324" i="30"/>
  <c r="E324" i="30"/>
  <c r="F324" i="30"/>
  <c r="G324" i="30"/>
  <c r="H324" i="30"/>
  <c r="B325" i="30"/>
  <c r="D325" i="30"/>
  <c r="E325" i="30"/>
  <c r="F325" i="30"/>
  <c r="G325" i="30"/>
  <c r="H325" i="30"/>
  <c r="B326" i="30"/>
  <c r="D326" i="30"/>
  <c r="E326" i="30"/>
  <c r="F326" i="30"/>
  <c r="G326" i="30"/>
  <c r="H326" i="30"/>
  <c r="B327" i="30"/>
  <c r="D327" i="30"/>
  <c r="E327" i="30"/>
  <c r="F327" i="30"/>
  <c r="G327" i="30"/>
  <c r="H327" i="30"/>
  <c r="B328" i="30"/>
  <c r="D328" i="30"/>
  <c r="E328" i="30"/>
  <c r="F328" i="30"/>
  <c r="G328" i="30"/>
  <c r="H328" i="30"/>
  <c r="B329" i="30"/>
  <c r="D329" i="30"/>
  <c r="E329" i="30"/>
  <c r="F329" i="30"/>
  <c r="G329" i="30"/>
  <c r="H329" i="30"/>
  <c r="B330" i="30"/>
  <c r="C330" i="30"/>
  <c r="D330" i="30"/>
  <c r="E330" i="30"/>
  <c r="F330" i="30"/>
  <c r="G330" i="30"/>
  <c r="H330" i="30"/>
  <c r="B331" i="30"/>
  <c r="C331" i="30"/>
  <c r="D331" i="30"/>
  <c r="E331" i="30"/>
  <c r="F331" i="30"/>
  <c r="G331" i="30"/>
  <c r="H331" i="30"/>
  <c r="B332" i="30"/>
  <c r="C332" i="30"/>
  <c r="D332" i="30"/>
  <c r="E332" i="30"/>
  <c r="F332" i="30"/>
  <c r="G332" i="30"/>
  <c r="H332" i="30"/>
  <c r="B333" i="30"/>
  <c r="C333" i="30"/>
  <c r="D333" i="30"/>
  <c r="E333" i="30"/>
  <c r="F333" i="30"/>
  <c r="G333" i="30"/>
  <c r="H333" i="30"/>
  <c r="B334" i="30"/>
  <c r="D334" i="30"/>
  <c r="E334" i="30"/>
  <c r="F334" i="30"/>
  <c r="G334" i="30"/>
  <c r="H334" i="30"/>
  <c r="B335" i="30"/>
  <c r="D335" i="30"/>
  <c r="E335" i="30"/>
  <c r="F335" i="30"/>
  <c r="G335" i="30"/>
  <c r="H335" i="30"/>
  <c r="B336" i="30"/>
  <c r="C336" i="30"/>
  <c r="D336" i="30"/>
  <c r="E336" i="30"/>
  <c r="F336" i="30"/>
  <c r="G336" i="30"/>
  <c r="H336" i="30"/>
  <c r="B337" i="30"/>
  <c r="C337" i="30"/>
  <c r="D337" i="30"/>
  <c r="E337" i="30"/>
  <c r="F337" i="30"/>
  <c r="G337" i="30"/>
  <c r="H337" i="30"/>
  <c r="B338" i="30"/>
  <c r="C338" i="30"/>
  <c r="D338" i="30"/>
  <c r="E338" i="30"/>
  <c r="F338" i="30"/>
  <c r="G338" i="30"/>
  <c r="H338" i="30"/>
  <c r="B339" i="30"/>
  <c r="C339" i="30"/>
  <c r="D339" i="30"/>
  <c r="E339" i="30"/>
  <c r="F339" i="30"/>
  <c r="G339" i="30"/>
  <c r="H339" i="30"/>
  <c r="B340" i="30"/>
  <c r="C340" i="30"/>
  <c r="D340" i="30"/>
  <c r="E340" i="30"/>
  <c r="F340" i="30"/>
  <c r="G340" i="30"/>
  <c r="H340" i="30"/>
  <c r="B341" i="30"/>
  <c r="D341" i="30"/>
  <c r="E341" i="30"/>
  <c r="F341" i="30"/>
  <c r="G341" i="30"/>
  <c r="H341" i="30"/>
  <c r="B342" i="30"/>
  <c r="D342" i="30"/>
  <c r="E342" i="30"/>
  <c r="F342" i="30"/>
  <c r="G342" i="30"/>
  <c r="H342" i="30"/>
  <c r="B343" i="30"/>
  <c r="D343" i="30"/>
  <c r="E343" i="30"/>
  <c r="F343" i="30"/>
  <c r="G343" i="30"/>
  <c r="H343" i="30"/>
  <c r="B344" i="30"/>
  <c r="C344" i="30"/>
  <c r="D344" i="30"/>
  <c r="E344" i="30"/>
  <c r="F344" i="30"/>
  <c r="G344" i="30"/>
  <c r="H344" i="30"/>
  <c r="B345" i="30"/>
  <c r="C345" i="30"/>
  <c r="D345" i="30"/>
  <c r="E345" i="30"/>
  <c r="F345" i="30"/>
  <c r="G345" i="30"/>
  <c r="H345" i="30"/>
  <c r="B346" i="30"/>
  <c r="D346" i="30"/>
  <c r="E346" i="30"/>
  <c r="F346" i="30"/>
  <c r="G346" i="30"/>
  <c r="H346" i="30"/>
  <c r="B347" i="30"/>
  <c r="D347" i="30"/>
  <c r="E347" i="30"/>
  <c r="F347" i="30"/>
  <c r="G347" i="30"/>
  <c r="H347" i="30"/>
  <c r="B348" i="30"/>
  <c r="C348" i="30"/>
  <c r="D348" i="30"/>
  <c r="E348" i="30"/>
  <c r="F348" i="30"/>
  <c r="G348" i="30"/>
  <c r="H348" i="30"/>
  <c r="B349" i="30"/>
  <c r="C349" i="30"/>
  <c r="D349" i="30"/>
  <c r="E349" i="30"/>
  <c r="F349" i="30"/>
  <c r="G349" i="30"/>
  <c r="H349" i="30"/>
  <c r="B350" i="30"/>
  <c r="C350" i="30"/>
  <c r="D350" i="30"/>
  <c r="E350" i="30"/>
  <c r="F350" i="30"/>
  <c r="G350" i="30"/>
  <c r="H350" i="30"/>
  <c r="B351" i="30"/>
  <c r="D351" i="30"/>
  <c r="E351" i="30"/>
  <c r="F351" i="30"/>
  <c r="G351" i="30"/>
  <c r="H351" i="30"/>
  <c r="B352" i="30"/>
  <c r="D352" i="30"/>
  <c r="E352" i="30"/>
  <c r="F352" i="30"/>
  <c r="G352" i="30"/>
  <c r="H352" i="30"/>
  <c r="B353" i="30"/>
  <c r="D353" i="30"/>
  <c r="E353" i="30"/>
  <c r="F353" i="30"/>
  <c r="G353" i="30"/>
  <c r="H353" i="30"/>
  <c r="B354" i="30"/>
  <c r="C354" i="30"/>
  <c r="D354" i="30"/>
  <c r="E354" i="30"/>
  <c r="F354" i="30"/>
  <c r="G354" i="30"/>
  <c r="H354" i="30"/>
  <c r="B355" i="30"/>
  <c r="D355" i="30"/>
  <c r="E355" i="30"/>
  <c r="F355" i="30"/>
  <c r="G355" i="30"/>
  <c r="H355" i="30"/>
  <c r="B356" i="30"/>
  <c r="D356" i="30"/>
  <c r="E356" i="30"/>
  <c r="F356" i="30"/>
  <c r="G356" i="30"/>
  <c r="H356" i="30"/>
  <c r="B357" i="30"/>
  <c r="D357" i="30"/>
  <c r="E357" i="30"/>
  <c r="F357" i="30"/>
  <c r="G357" i="30"/>
  <c r="H357" i="30"/>
  <c r="B358" i="30"/>
  <c r="D358" i="30"/>
  <c r="E358" i="30"/>
  <c r="F358" i="30"/>
  <c r="G358" i="30"/>
  <c r="H358" i="30"/>
  <c r="B359" i="30"/>
  <c r="C359" i="30"/>
  <c r="D359" i="30"/>
  <c r="E359" i="30"/>
  <c r="F359" i="30"/>
  <c r="G359" i="30"/>
  <c r="H359" i="30"/>
  <c r="B360" i="30"/>
  <c r="C360" i="30"/>
  <c r="D360" i="30"/>
  <c r="E360" i="30"/>
  <c r="F360" i="30"/>
  <c r="G360" i="30"/>
  <c r="H360" i="30"/>
  <c r="B361" i="30"/>
  <c r="C361" i="30"/>
  <c r="D361" i="30"/>
  <c r="E361" i="30"/>
  <c r="F361" i="30"/>
  <c r="G361" i="30"/>
  <c r="H361" i="30"/>
  <c r="B362" i="30"/>
  <c r="C362" i="30"/>
  <c r="D362" i="30"/>
  <c r="E362" i="30"/>
  <c r="F362" i="30"/>
  <c r="G362" i="30"/>
  <c r="H362" i="30"/>
  <c r="B363" i="30"/>
  <c r="C363" i="30"/>
  <c r="D363" i="30"/>
  <c r="E363" i="30"/>
  <c r="F363" i="30"/>
  <c r="G363" i="30"/>
  <c r="H363" i="30"/>
  <c r="B364" i="30"/>
  <c r="C364" i="30"/>
  <c r="D364" i="30"/>
  <c r="E364" i="30"/>
  <c r="F364" i="30"/>
  <c r="G364" i="30"/>
  <c r="H364" i="30"/>
  <c r="B365" i="30"/>
  <c r="D365" i="30"/>
  <c r="E365" i="30"/>
  <c r="F365" i="30"/>
  <c r="G365" i="30"/>
  <c r="H365" i="30"/>
  <c r="B366" i="30"/>
  <c r="C366" i="30"/>
  <c r="D366" i="30"/>
  <c r="E366" i="30"/>
  <c r="F366" i="30"/>
  <c r="G366" i="30"/>
  <c r="H366" i="30"/>
  <c r="B367" i="30"/>
  <c r="C367" i="30"/>
  <c r="D367" i="30"/>
  <c r="E367" i="30"/>
  <c r="F367" i="30"/>
  <c r="G367" i="30"/>
  <c r="H367" i="30"/>
  <c r="B368" i="30"/>
  <c r="D368" i="30"/>
  <c r="E368" i="30"/>
  <c r="F368" i="30"/>
  <c r="G368" i="30"/>
  <c r="H368" i="30"/>
  <c r="B369" i="30"/>
  <c r="C369" i="30"/>
  <c r="D369" i="30"/>
  <c r="E369" i="30"/>
  <c r="F369" i="30"/>
  <c r="G369" i="30"/>
  <c r="H369" i="30"/>
  <c r="B370" i="30"/>
  <c r="C370" i="30"/>
  <c r="D370" i="30"/>
  <c r="E370" i="30"/>
  <c r="F370" i="30"/>
  <c r="G370" i="30"/>
  <c r="H370" i="30"/>
  <c r="B371" i="30"/>
  <c r="D371" i="30"/>
  <c r="E371" i="30"/>
  <c r="F371" i="30"/>
  <c r="G371" i="30"/>
  <c r="H371" i="30"/>
  <c r="B372" i="30"/>
  <c r="D372" i="30"/>
  <c r="E372" i="30"/>
  <c r="F372" i="30"/>
  <c r="G372" i="30"/>
  <c r="H372" i="30"/>
  <c r="B373" i="30"/>
  <c r="D373" i="30"/>
  <c r="E373" i="30"/>
  <c r="F373" i="30"/>
  <c r="G373" i="30"/>
  <c r="H373" i="30"/>
  <c r="B374" i="30"/>
  <c r="C374" i="30"/>
  <c r="D374" i="30"/>
  <c r="E374" i="30"/>
  <c r="F374" i="30"/>
  <c r="G374" i="30"/>
  <c r="H374" i="30"/>
  <c r="B375" i="30"/>
  <c r="D375" i="30"/>
  <c r="E375" i="30"/>
  <c r="F375" i="30"/>
  <c r="G375" i="30"/>
  <c r="H375" i="30"/>
  <c r="B376" i="30"/>
  <c r="D376" i="30"/>
  <c r="E376" i="30"/>
  <c r="F376" i="30"/>
  <c r="G376" i="30"/>
  <c r="H376" i="30"/>
  <c r="B377" i="30"/>
  <c r="D377" i="30"/>
  <c r="E377" i="30"/>
  <c r="F377" i="30"/>
  <c r="G377" i="30"/>
  <c r="H377" i="30"/>
  <c r="B378" i="30"/>
  <c r="D378" i="30"/>
  <c r="E378" i="30"/>
  <c r="F378" i="30"/>
  <c r="G378" i="30"/>
  <c r="H378" i="30"/>
  <c r="B379" i="30"/>
  <c r="D379" i="30"/>
  <c r="E379" i="30"/>
  <c r="F379" i="30"/>
  <c r="G379" i="30"/>
  <c r="H379" i="30"/>
  <c r="B380" i="30"/>
  <c r="D380" i="30"/>
  <c r="E380" i="30"/>
  <c r="F380" i="30"/>
  <c r="G380" i="30"/>
  <c r="H380" i="30"/>
  <c r="B381" i="30"/>
  <c r="C381" i="30"/>
  <c r="D381" i="30"/>
  <c r="E381" i="30"/>
  <c r="F381" i="30"/>
  <c r="G381" i="30"/>
  <c r="H381" i="30"/>
  <c r="B382" i="30"/>
  <c r="C382" i="30"/>
  <c r="D382" i="30"/>
  <c r="E382" i="30"/>
  <c r="F382" i="30"/>
  <c r="G382" i="30"/>
  <c r="H382" i="30"/>
  <c r="H383" i="30"/>
  <c r="G383" i="30"/>
  <c r="F383" i="30"/>
  <c r="E383" i="30"/>
  <c r="D383" i="30"/>
  <c r="C383" i="30"/>
  <c r="B383" i="30"/>
  <c r="H13" i="29" l="1"/>
  <c r="C13" i="29"/>
  <c r="J15" i="30" l="1"/>
  <c r="J14" i="30"/>
  <c r="H15" i="30"/>
  <c r="H14" i="30"/>
  <c r="H13" i="30"/>
  <c r="E15" i="30"/>
  <c r="E14" i="30"/>
  <c r="E13" i="30"/>
  <c r="C15" i="30"/>
  <c r="C14" i="30"/>
  <c r="C13" i="30"/>
  <c r="J8" i="30" l="1"/>
  <c r="I385" i="30" s="1"/>
  <c r="J8" i="29"/>
  <c r="I385" i="29" s="1"/>
</calcChain>
</file>

<file path=xl/sharedStrings.xml><?xml version="1.0" encoding="utf-8"?>
<sst xmlns="http://schemas.openxmlformats.org/spreadsheetml/2006/main" count="1984" uniqueCount="58">
  <si>
    <t>Fecha Publicación:</t>
  </si>
  <si>
    <t>INFORMACIÓN SOBRE LAS ACCIONES DE BALANCE DEL GESTOR TÉCNICO DEL SISTEMA</t>
  </si>
  <si>
    <t>Publication date:</t>
  </si>
  <si>
    <t>* Costes de compras mostrados con signo positivo y costes de venta con signo negativo</t>
  </si>
  <si>
    <t>Justificación</t>
  </si>
  <si>
    <t>* Purchase costs are shown with a plus sign and sell costs with a minus sign</t>
  </si>
  <si>
    <t>TECHNICAL MANAGER OF THE SYSTEM´S INFORMATION ABOUT BALANCING ACTIONS</t>
  </si>
  <si>
    <t>Justification</t>
  </si>
  <si>
    <t>COMPRA</t>
  </si>
  <si>
    <t>Sesión de negociación</t>
  </si>
  <si>
    <t>-</t>
  </si>
  <si>
    <t>NO</t>
  </si>
  <si>
    <r>
      <t xml:space="preserve">Precio Medio     </t>
    </r>
    <r>
      <rPr>
        <b/>
        <sz val="10"/>
        <color indexed="42"/>
        <rFont val="Verdana"/>
        <family val="2"/>
      </rPr>
      <t>(€/MWh)</t>
    </r>
  </si>
  <si>
    <r>
      <t xml:space="preserve">Precio Mín.    </t>
    </r>
    <r>
      <rPr>
        <b/>
        <sz val="10"/>
        <color indexed="42"/>
        <rFont val="Verdana"/>
        <family val="2"/>
      </rPr>
      <t>(€/MWh)</t>
    </r>
  </si>
  <si>
    <r>
      <t xml:space="preserve">Precio Máx.    </t>
    </r>
    <r>
      <rPr>
        <b/>
        <sz val="10"/>
        <color indexed="42"/>
        <rFont val="Verdana"/>
        <family val="2"/>
      </rPr>
      <t>(€/MWh)</t>
    </r>
  </si>
  <si>
    <t>Mercados del GTS</t>
  </si>
  <si>
    <t>Dirección de Mercados</t>
  </si>
  <si>
    <t>SELL</t>
  </si>
  <si>
    <t>VENTA</t>
  </si>
  <si>
    <t xml:space="preserve">** Puede consultar el Indice de Desequilibrio en el siguiente link, seleccionando la fecha deseada: </t>
  </si>
  <si>
    <t>http://www.enagas.es/enagas/es/Gestion_Tecnica_Sistema/Mercados/Indice_de_Desequilibrio</t>
  </si>
  <si>
    <t xml:space="preserve">** For detailed information the Network Imbalance Index can be consulted in the folowing link: </t>
  </si>
  <si>
    <t>PURCHASE</t>
  </si>
  <si>
    <t>TSM Markets</t>
  </si>
  <si>
    <t>Markets  Direction</t>
  </si>
  <si>
    <t>Acciones                  de Balance</t>
  </si>
  <si>
    <t xml:space="preserve">Precio Medio </t>
  </si>
  <si>
    <t xml:space="preserve">Cantidad </t>
  </si>
  <si>
    <t>Cantidad</t>
  </si>
  <si>
    <t>Coste*</t>
  </si>
  <si>
    <r>
      <t xml:space="preserve">Coste*                    </t>
    </r>
    <r>
      <rPr>
        <b/>
        <sz val="10"/>
        <color indexed="42"/>
        <rFont val="Verdana"/>
        <family val="2"/>
      </rPr>
      <t>(€)</t>
    </r>
  </si>
  <si>
    <t>Acción                      de Balance</t>
  </si>
  <si>
    <r>
      <t xml:space="preserve">Cantidad           </t>
    </r>
    <r>
      <rPr>
        <b/>
        <sz val="10"/>
        <color indexed="42"/>
        <rFont val="Verdana"/>
        <family val="2"/>
      </rPr>
      <t>(MWh)</t>
    </r>
  </si>
  <si>
    <t>Average Price    (€/MWh)</t>
  </si>
  <si>
    <t>Min. Price    (€/MWh)</t>
  </si>
  <si>
    <t>Max. Price    (€/MWh)</t>
  </si>
  <si>
    <t>Balancing           Action</t>
  </si>
  <si>
    <t>Quantity              (MWh)</t>
  </si>
  <si>
    <t>Balancing        Actions</t>
  </si>
  <si>
    <t>Quantity</t>
  </si>
  <si>
    <t>Cost*</t>
  </si>
  <si>
    <t>Trading                       Day</t>
  </si>
  <si>
    <t>Average Price</t>
  </si>
  <si>
    <r>
      <t xml:space="preserve">Max. Price </t>
    </r>
    <r>
      <rPr>
        <sz val="10"/>
        <color indexed="42"/>
        <rFont val="Verdana"/>
        <family val="2"/>
      </rPr>
      <t>(28/02/2018)</t>
    </r>
  </si>
  <si>
    <r>
      <t xml:space="preserve">Min. Price </t>
    </r>
    <r>
      <rPr>
        <sz val="10"/>
        <color indexed="42"/>
        <rFont val="Verdana"/>
        <family val="2"/>
      </rPr>
      <t>(05/05/2018)</t>
    </r>
  </si>
  <si>
    <r>
      <t xml:space="preserve"> Max. Price </t>
    </r>
    <r>
      <rPr>
        <sz val="10"/>
        <color indexed="42"/>
        <rFont val="Verdana"/>
        <family val="2"/>
      </rPr>
      <t>(10/09/2018)</t>
    </r>
  </si>
  <si>
    <r>
      <t xml:space="preserve">Mín. Price </t>
    </r>
    <r>
      <rPr>
        <sz val="10"/>
        <color indexed="42"/>
        <rFont val="Verdana"/>
        <family val="2"/>
      </rPr>
      <t>(21/01/2018)</t>
    </r>
  </si>
  <si>
    <t>RESUMEN  2019</t>
  </si>
  <si>
    <t>SUMMARY  2019</t>
  </si>
  <si>
    <t>El Volumen de Gas Disponible inicial, podría derivar en que al finalizar el día de gas, el nivel de existencias en la red de transporte se situara dentro de la Banda de Alerta (BA).
Para mayor detalle consultar gráfico de Volumen de Gas Disponible (VGD)**</t>
  </si>
  <si>
    <t>The volume of gas within the Transmission Network at the beginning of the current gas day, could place the linepack level within the Alert Level (BA) at the end of the day.
For detailed information you can consult the Predicted Closing Linepack (VGD)**.</t>
  </si>
  <si>
    <t>Cost*                                      (€)</t>
  </si>
  <si>
    <t>Este día se realizó por error una venta de 1.250 MWh y el Volumen y coste es el Neto.</t>
  </si>
  <si>
    <t>The volume of gas within the Transmission Network at the beginning of the current gas day, could place the linepack level within the Alert Level (BA) at the end of the day.
For detailed information you can consult the Predicted Closing Linepack (VGD)**</t>
  </si>
  <si>
    <r>
      <t xml:space="preserve">Precio Máx. </t>
    </r>
    <r>
      <rPr>
        <sz val="10"/>
        <color indexed="42"/>
        <rFont val="Verdana"/>
        <family val="2"/>
      </rPr>
      <t>(16/01/2019)</t>
    </r>
  </si>
  <si>
    <r>
      <t xml:space="preserve">Precio Mín. </t>
    </r>
    <r>
      <rPr>
        <sz val="10"/>
        <color indexed="42"/>
        <rFont val="Verdana"/>
        <family val="2"/>
      </rPr>
      <t>(31/08/2019)</t>
    </r>
  </si>
  <si>
    <r>
      <t xml:space="preserve">Precio Máx. 
</t>
    </r>
    <r>
      <rPr>
        <sz val="10"/>
        <color indexed="42"/>
        <rFont val="Verdana"/>
        <family val="2"/>
      </rPr>
      <t>(29/01/2019)</t>
    </r>
  </si>
  <si>
    <r>
      <t xml:space="preserve">Precio Mín. 
</t>
    </r>
    <r>
      <rPr>
        <sz val="10"/>
        <color indexed="42"/>
        <rFont val="Verdana"/>
        <family val="2"/>
      </rPr>
      <t>(03/11/2019)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</si>
</sst>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409]dd\-mmm\-yy;@"/>
    <numFmt numFmtId="166" formatCode="#,##0.00\ &quot;€&quot;"/>
    <numFmt numFmtId="167" formatCode="_-* #,##0.00\ [$€-C0A]_-;\-* #,##0.00\ [$€-C0A]_-;_-* &quot;-&quot;??\ [$€-C0A]_-;_-@_-"/>
    <numFmt numFmtId="168" formatCode="#,##0.00_ ;\-#,##0.00\ "/>
    <numFmt numFmtId="169" formatCode="[$-C0A]dd\-mmm\-yy;@"/>
    <numFmt numFmtId="170" formatCode="#,##0\ &quot;MWh&quot;"/>
    <numFmt numFmtId="171" formatCode="#,##0.00\ &quot;€/MWh&quot;"/>
  </numFmts>
  <fonts count="20" x14ac:knownFonts="1">
    <font>
      <sz val="10"/>
      <name val="Arial"/>
    </font>
    <font>
      <sz val="11"/>
      <color theme="1"/>
      <name val="Calibri"/>
      <family val="2"/>
      <scheme val="minor"/>
    </font>
    <font>
      <sz val="11"/>
      <color theme="1"/>
      <name val="Calibri"/>
      <family val="2"/>
      <scheme val="minor"/>
    </font>
    <font>
      <sz val="16"/>
      <color indexed="58"/>
      <name val="Verdana"/>
      <family val="2"/>
    </font>
    <font>
      <b/>
      <sz val="10"/>
      <color indexed="42"/>
      <name val="Verdana"/>
      <family val="2"/>
    </font>
    <font>
      <b/>
      <sz val="10"/>
      <color indexed="58"/>
      <name val="Verdana"/>
      <family val="2"/>
    </font>
    <font>
      <b/>
      <i/>
      <sz val="10"/>
      <color indexed="42"/>
      <name val="Verdana"/>
      <family val="2"/>
    </font>
    <font>
      <sz val="10"/>
      <color indexed="58"/>
      <name val="Verdana"/>
      <family val="2"/>
    </font>
    <font>
      <b/>
      <sz val="12"/>
      <color indexed="58"/>
      <name val="Verdana"/>
      <family val="2"/>
    </font>
    <font>
      <b/>
      <sz val="11"/>
      <color indexed="42"/>
      <name val="Verdana"/>
      <family val="2"/>
    </font>
    <font>
      <b/>
      <sz val="11"/>
      <color indexed="58"/>
      <name val="Verdana"/>
      <family val="2"/>
    </font>
    <font>
      <sz val="11"/>
      <name val="Arial"/>
      <family val="2"/>
    </font>
    <font>
      <sz val="9"/>
      <color indexed="58"/>
      <name val="Verdana"/>
      <family val="2"/>
    </font>
    <font>
      <b/>
      <sz val="9"/>
      <color indexed="58"/>
      <name val="Verdana"/>
      <family val="2"/>
    </font>
    <font>
      <b/>
      <sz val="14"/>
      <color indexed="58"/>
      <name val="Verdana"/>
      <family val="2"/>
    </font>
    <font>
      <u/>
      <sz val="10"/>
      <color theme="10"/>
      <name val="Arial"/>
      <family val="2"/>
    </font>
    <font>
      <b/>
      <sz val="16"/>
      <color indexed="42"/>
      <name val="Verdana"/>
      <family val="2"/>
    </font>
    <font>
      <b/>
      <sz val="20"/>
      <color indexed="58"/>
      <name val="Verdana"/>
      <family val="2"/>
    </font>
    <font>
      <sz val="10"/>
      <color indexed="42"/>
      <name val="Verdana"/>
      <family val="2"/>
    </font>
    <font>
      <sz val="10"/>
      <name val="Arial"/>
      <family val="2"/>
    </font>
  </fonts>
  <fills count="3">
    <fill>
      <patternFill patternType="none"/>
    </fill>
    <fill>
      <patternFill patternType="gray125"/>
    </fill>
    <fill>
      <patternFill patternType="solid">
        <fgColor rgb="FFFFFF00"/>
        <bgColor indexed="64"/>
      </patternFill>
    </fill>
  </fills>
  <borders count="29">
    <border>
      <left/>
      <right/>
      <top/>
      <bottom/>
      <diagonal/>
    </border>
    <border>
      <left/>
      <right/>
      <top/>
      <bottom style="medium">
        <color indexed="42"/>
      </bottom>
      <diagonal/>
    </border>
    <border>
      <left style="medium">
        <color indexed="42"/>
      </left>
      <right style="medium">
        <color indexed="42"/>
      </right>
      <top style="hair">
        <color indexed="42"/>
      </top>
      <bottom style="medium">
        <color indexed="42"/>
      </bottom>
      <diagonal/>
    </border>
    <border>
      <left style="medium">
        <color indexed="42"/>
      </left>
      <right style="medium">
        <color indexed="42"/>
      </right>
      <top/>
      <bottom style="hair">
        <color indexed="42"/>
      </bottom>
      <diagonal/>
    </border>
    <border>
      <left style="dotted">
        <color rgb="FF007AAE"/>
      </left>
      <right/>
      <top style="dotted">
        <color rgb="FF007AAE"/>
      </top>
      <bottom style="dotted">
        <color rgb="FF007AAE"/>
      </bottom>
      <diagonal/>
    </border>
    <border>
      <left/>
      <right/>
      <top style="dotted">
        <color rgb="FF007AAE"/>
      </top>
      <bottom style="dotted">
        <color rgb="FF007AAE"/>
      </bottom>
      <diagonal/>
    </border>
    <border>
      <left/>
      <right style="dotted">
        <color rgb="FF007AAE"/>
      </right>
      <top style="dotted">
        <color rgb="FF007AAE"/>
      </top>
      <bottom style="dotted">
        <color rgb="FF007AAE"/>
      </bottom>
      <diagonal/>
    </border>
    <border>
      <left style="medium">
        <color indexed="42"/>
      </left>
      <right/>
      <top style="medium">
        <color indexed="42"/>
      </top>
      <bottom/>
      <diagonal/>
    </border>
    <border>
      <left/>
      <right/>
      <top style="medium">
        <color indexed="42"/>
      </top>
      <bottom/>
      <diagonal/>
    </border>
    <border>
      <left/>
      <right style="medium">
        <color indexed="42"/>
      </right>
      <top style="medium">
        <color indexed="42"/>
      </top>
      <bottom/>
      <diagonal/>
    </border>
    <border>
      <left style="medium">
        <color indexed="42"/>
      </left>
      <right style="medium">
        <color indexed="42"/>
      </right>
      <top style="medium">
        <color indexed="42"/>
      </top>
      <bottom style="hair">
        <color indexed="42"/>
      </bottom>
      <diagonal/>
    </border>
    <border>
      <left style="medium">
        <color indexed="42"/>
      </left>
      <right style="medium">
        <color indexed="42"/>
      </right>
      <top style="hair">
        <color indexed="42"/>
      </top>
      <bottom style="hair">
        <color indexed="42"/>
      </bottom>
      <diagonal/>
    </border>
    <border>
      <left style="medium">
        <color indexed="42"/>
      </left>
      <right style="medium">
        <color indexed="42"/>
      </right>
      <top style="medium">
        <color indexed="42"/>
      </top>
      <bottom style="medium">
        <color indexed="42"/>
      </bottom>
      <diagonal/>
    </border>
    <border>
      <left style="medium">
        <color indexed="42"/>
      </left>
      <right/>
      <top style="medium">
        <color indexed="42"/>
      </top>
      <bottom style="medium">
        <color indexed="42"/>
      </bottom>
      <diagonal/>
    </border>
    <border>
      <left/>
      <right style="medium">
        <color indexed="42"/>
      </right>
      <top style="medium">
        <color indexed="42"/>
      </top>
      <bottom style="medium">
        <color indexed="42"/>
      </bottom>
      <diagonal/>
    </border>
    <border>
      <left style="medium">
        <color indexed="42"/>
      </left>
      <right/>
      <top style="medium">
        <color indexed="42"/>
      </top>
      <bottom style="hair">
        <color indexed="42"/>
      </bottom>
      <diagonal/>
    </border>
    <border>
      <left/>
      <right style="medium">
        <color indexed="42"/>
      </right>
      <top style="medium">
        <color indexed="42"/>
      </top>
      <bottom style="hair">
        <color indexed="42"/>
      </bottom>
      <diagonal/>
    </border>
    <border>
      <left style="medium">
        <color indexed="42"/>
      </left>
      <right/>
      <top style="hair">
        <color indexed="42"/>
      </top>
      <bottom style="hair">
        <color indexed="42"/>
      </bottom>
      <diagonal/>
    </border>
    <border>
      <left/>
      <right style="medium">
        <color indexed="42"/>
      </right>
      <top style="hair">
        <color indexed="42"/>
      </top>
      <bottom style="hair">
        <color indexed="42"/>
      </bottom>
      <diagonal/>
    </border>
    <border>
      <left style="medium">
        <color indexed="42"/>
      </left>
      <right/>
      <top style="hair">
        <color indexed="42"/>
      </top>
      <bottom style="medium">
        <color indexed="42"/>
      </bottom>
      <diagonal/>
    </border>
    <border>
      <left/>
      <right style="medium">
        <color indexed="42"/>
      </right>
      <top style="hair">
        <color indexed="42"/>
      </top>
      <bottom style="medium">
        <color indexed="42"/>
      </bottom>
      <diagonal/>
    </border>
    <border>
      <left style="medium">
        <color indexed="42"/>
      </left>
      <right style="medium">
        <color indexed="42"/>
      </right>
      <top/>
      <bottom style="medium">
        <color indexed="42"/>
      </bottom>
      <diagonal/>
    </border>
    <border>
      <left style="medium">
        <color indexed="42"/>
      </left>
      <right/>
      <top/>
      <bottom style="hair">
        <color indexed="42"/>
      </bottom>
      <diagonal/>
    </border>
    <border>
      <left/>
      <right style="medium">
        <color indexed="42"/>
      </right>
      <top/>
      <bottom style="hair">
        <color indexed="42"/>
      </bottom>
      <diagonal/>
    </border>
    <border>
      <left/>
      <right/>
      <top/>
      <bottom style="hair">
        <color indexed="42"/>
      </bottom>
      <diagonal/>
    </border>
    <border>
      <left/>
      <right/>
      <top style="hair">
        <color indexed="42"/>
      </top>
      <bottom style="hair">
        <color indexed="42"/>
      </bottom>
      <diagonal/>
    </border>
    <border>
      <left/>
      <right/>
      <top style="hair">
        <color indexed="42"/>
      </top>
      <bottom style="medium">
        <color indexed="42"/>
      </bottom>
      <diagonal/>
    </border>
    <border>
      <left style="medium">
        <color indexed="42"/>
      </left>
      <right/>
      <top style="hair">
        <color indexed="42"/>
      </top>
      <bottom/>
      <diagonal/>
    </border>
    <border>
      <left/>
      <right style="medium">
        <color indexed="42"/>
      </right>
      <top style="hair">
        <color indexed="42"/>
      </top>
      <bottom/>
      <diagonal/>
    </border>
  </borders>
  <cellStyleXfs count="4">
    <xf numFmtId="0" fontId="0" fillId="0" borderId="0"/>
    <xf numFmtId="0" fontId="15" fillId="0" borderId="0" applyNumberFormat="0" applyFill="0" applyBorder="0" applyAlignment="0" applyProtection="0"/>
    <xf numFmtId="0" fontId="2" fillId="0" borderId="0"/>
    <xf numFmtId="0" fontId="1" fillId="0" borderId="0"/>
  </cellStyleXfs>
  <cellXfs count="149">
    <xf numFmtId="0" fontId="0" fillId="0" borderId="0" xfId="0"/>
    <xf numFmtId="0" fontId="3" fillId="0" borderId="0" xfId="0" applyFont="1" applyAlignment="1">
      <alignment horizontal="center" vertical="center"/>
    </xf>
    <xf numFmtId="0" fontId="3" fillId="0" borderId="0" xfId="0" applyFont="1" applyAlignment="1">
      <alignment horizontal="center"/>
    </xf>
    <xf numFmtId="3" fontId="6" fillId="0" borderId="1" xfId="0" applyNumberFormat="1" applyFont="1" applyFill="1" applyBorder="1" applyAlignment="1">
      <alignment horizontal="left"/>
    </xf>
    <xf numFmtId="0" fontId="5" fillId="0" borderId="0" xfId="0" applyFont="1"/>
    <xf numFmtId="0" fontId="7" fillId="0" borderId="0" xfId="0" applyFont="1"/>
    <xf numFmtId="164" fontId="5" fillId="0" borderId="0" xfId="0" applyNumberFormat="1" applyFont="1" applyFill="1" applyBorder="1" applyAlignment="1" applyProtection="1">
      <alignment horizontal="center" vertical="center"/>
      <protection locked="0"/>
    </xf>
    <xf numFmtId="0" fontId="3" fillId="0" borderId="0" xfId="0" applyFont="1" applyAlignment="1"/>
    <xf numFmtId="3" fontId="5" fillId="0" borderId="0" xfId="0" applyNumberFormat="1" applyFont="1" applyFill="1" applyBorder="1" applyAlignment="1">
      <alignment vertical="center"/>
    </xf>
    <xf numFmtId="164" fontId="10" fillId="0" borderId="0" xfId="0" applyNumberFormat="1" applyFont="1" applyFill="1" applyBorder="1" applyAlignment="1" applyProtection="1">
      <alignment horizontal="center" vertical="center"/>
      <protection locked="0"/>
    </xf>
    <xf numFmtId="0" fontId="11" fillId="0" borderId="0" xfId="0" applyFont="1"/>
    <xf numFmtId="0" fontId="12" fillId="0" borderId="0" xfId="0" applyFont="1" applyAlignment="1">
      <alignment horizontal="center"/>
    </xf>
    <xf numFmtId="164" fontId="13" fillId="0" borderId="0" xfId="0" applyNumberFormat="1" applyFont="1" applyFill="1" applyBorder="1" applyAlignment="1" applyProtection="1">
      <alignment horizontal="left" vertical="center"/>
      <protection locked="0"/>
    </xf>
    <xf numFmtId="0" fontId="0" fillId="0" borderId="0" xfId="0" applyAlignment="1">
      <alignment vertical="center"/>
    </xf>
    <xf numFmtId="3" fontId="6" fillId="0" borderId="1" xfId="0" applyNumberFormat="1" applyFont="1" applyFill="1" applyBorder="1" applyAlignment="1">
      <alignment horizontal="left" vertical="center"/>
    </xf>
    <xf numFmtId="0" fontId="14" fillId="0" borderId="0" xfId="0" applyFont="1" applyAlignment="1">
      <alignment vertical="center"/>
    </xf>
    <xf numFmtId="3" fontId="15" fillId="0" borderId="0" xfId="1" applyNumberFormat="1" applyFill="1" applyBorder="1" applyAlignment="1">
      <alignment horizontal="left" vertical="center"/>
    </xf>
    <xf numFmtId="0" fontId="7" fillId="0" borderId="0" xfId="0" applyFont="1" applyAlignment="1">
      <alignment vertical="center"/>
    </xf>
    <xf numFmtId="0" fontId="14" fillId="0" borderId="0" xfId="0" applyFont="1" applyAlignment="1">
      <alignment horizontal="left" vertical="center"/>
    </xf>
    <xf numFmtId="3" fontId="9" fillId="0" borderId="0" xfId="0" applyNumberFormat="1" applyFont="1" applyFill="1" applyBorder="1" applyAlignment="1">
      <alignment horizontal="left" vertical="center"/>
    </xf>
    <xf numFmtId="3" fontId="6" fillId="0" borderId="0" xfId="0" applyNumberFormat="1" applyFont="1" applyFill="1" applyBorder="1" applyAlignment="1">
      <alignment horizontal="left"/>
    </xf>
    <xf numFmtId="3" fontId="6" fillId="0" borderId="0" xfId="0" applyNumberFormat="1" applyFont="1" applyFill="1" applyBorder="1" applyAlignment="1">
      <alignment horizontal="left" vertical="center"/>
    </xf>
    <xf numFmtId="0" fontId="0" fillId="0" borderId="0" xfId="0" applyBorder="1" applyAlignment="1">
      <alignment vertical="center"/>
    </xf>
    <xf numFmtId="3" fontId="9" fillId="0" borderId="10"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xf>
    <xf numFmtId="3" fontId="9" fillId="0" borderId="2" xfId="0" applyNumberFormat="1" applyFont="1" applyFill="1" applyBorder="1" applyAlignment="1">
      <alignment horizontal="center" vertical="center" wrapText="1"/>
    </xf>
    <xf numFmtId="166" fontId="10" fillId="0" borderId="2"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wrapText="1"/>
    </xf>
    <xf numFmtId="0" fontId="8" fillId="0" borderId="0" xfId="0" applyFont="1" applyAlignment="1">
      <alignment horizontal="center" vertical="center"/>
    </xf>
    <xf numFmtId="14" fontId="13" fillId="0" borderId="0" xfId="0" applyNumberFormat="1" applyFont="1" applyAlignment="1">
      <alignment horizontal="center"/>
    </xf>
    <xf numFmtId="0" fontId="8" fillId="0" borderId="0" xfId="0" applyFont="1" applyAlignment="1">
      <alignment horizontal="center" vertical="center"/>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165" fontId="10" fillId="0" borderId="11" xfId="0" applyNumberFormat="1" applyFont="1" applyFill="1" applyBorder="1" applyAlignment="1">
      <alignment horizontal="center" vertical="center"/>
    </xf>
    <xf numFmtId="165" fontId="10" fillId="0" borderId="2"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10" fillId="0" borderId="2" xfId="0" applyNumberFormat="1" applyFont="1" applyFill="1" applyBorder="1" applyAlignment="1">
      <alignment horizontal="center" vertical="center"/>
    </xf>
    <xf numFmtId="3" fontId="10" fillId="0" borderId="2"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xf>
    <xf numFmtId="4" fontId="10" fillId="0" borderId="2"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4" fillId="0" borderId="0" xfId="0" applyFont="1" applyAlignment="1">
      <alignment horizontal="center" vertical="center"/>
    </xf>
    <xf numFmtId="3" fontId="6" fillId="0" borderId="0"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0" xfId="0" applyBorder="1" applyAlignment="1">
      <alignment horizontal="center" vertical="center"/>
    </xf>
    <xf numFmtId="3" fontId="6" fillId="0" borderId="1" xfId="0" applyNumberFormat="1" applyFont="1" applyFill="1" applyBorder="1" applyAlignment="1">
      <alignment horizontal="center"/>
    </xf>
    <xf numFmtId="3" fontId="6" fillId="0" borderId="1" xfId="0" applyNumberFormat="1" applyFont="1" applyFill="1" applyBorder="1" applyAlignment="1">
      <alignment horizontal="center" vertical="center"/>
    </xf>
    <xf numFmtId="0" fontId="7" fillId="0" borderId="0" xfId="0" applyFont="1" applyAlignment="1">
      <alignment horizontal="center"/>
    </xf>
    <xf numFmtId="0" fontId="7" fillId="0" borderId="0" xfId="0" applyFont="1" applyAlignment="1">
      <alignment horizontal="center" vertical="center"/>
    </xf>
    <xf numFmtId="2" fontId="10" fillId="0" borderId="3" xfId="0" applyNumberFormat="1" applyFont="1" applyFill="1" applyBorder="1" applyAlignment="1">
      <alignment horizontal="center" vertical="center" wrapText="1"/>
    </xf>
    <xf numFmtId="3" fontId="10" fillId="0" borderId="11" xfId="0" applyNumberFormat="1" applyFont="1" applyBorder="1" applyAlignment="1">
      <alignment horizontal="center" vertical="center" wrapText="1"/>
    </xf>
    <xf numFmtId="164" fontId="5" fillId="0" borderId="0" xfId="0" applyNumberFormat="1" applyFont="1" applyFill="1" applyBorder="1" applyAlignment="1" applyProtection="1">
      <alignment horizontal="center" vertical="center" wrapText="1"/>
      <protection locked="0"/>
    </xf>
    <xf numFmtId="2" fontId="10" fillId="0" borderId="3"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164" fontId="10" fillId="0" borderId="0" xfId="0" applyNumberFormat="1" applyFont="1" applyFill="1" applyBorder="1" applyAlignment="1" applyProtection="1">
      <alignment horizontal="center" vertical="center" wrapText="1"/>
      <protection locked="0"/>
    </xf>
    <xf numFmtId="0" fontId="12" fillId="0" borderId="0" xfId="0" applyFont="1" applyAlignment="1">
      <alignment horizontal="center" wrapText="1"/>
    </xf>
    <xf numFmtId="14" fontId="13" fillId="0" borderId="0" xfId="0" applyNumberFormat="1" applyFont="1" applyAlignment="1">
      <alignment horizontal="center" wrapText="1"/>
    </xf>
    <xf numFmtId="2" fontId="10" fillId="0" borderId="21" xfId="0" applyNumberFormat="1" applyFont="1" applyBorder="1" applyAlignment="1">
      <alignment horizontal="center" vertical="center" wrapText="1"/>
    </xf>
    <xf numFmtId="3" fontId="10" fillId="0" borderId="21" xfId="0" applyNumberFormat="1" applyFont="1" applyBorder="1" applyAlignment="1">
      <alignment horizontal="center" vertical="center" wrapText="1"/>
    </xf>
    <xf numFmtId="0" fontId="3" fillId="0" borderId="0" xfId="0" applyFont="1" applyAlignment="1">
      <alignment horizontal="left" vertical="center"/>
    </xf>
    <xf numFmtId="3" fontId="5" fillId="0" borderId="0" xfId="0" applyNumberFormat="1" applyFont="1" applyFill="1" applyBorder="1" applyAlignment="1">
      <alignment horizontal="left" vertical="center"/>
    </xf>
    <xf numFmtId="167" fontId="10" fillId="0" borderId="10" xfId="0" applyNumberFormat="1" applyFont="1" applyFill="1" applyBorder="1" applyAlignment="1">
      <alignment horizontal="center" vertical="center"/>
    </xf>
    <xf numFmtId="167" fontId="10" fillId="0" borderId="11" xfId="0" applyNumberFormat="1" applyFont="1" applyFill="1" applyBorder="1" applyAlignment="1">
      <alignment horizontal="center" vertical="center"/>
    </xf>
    <xf numFmtId="167" fontId="10" fillId="0" borderId="2" xfId="0" applyNumberFormat="1" applyFont="1" applyFill="1" applyBorder="1" applyAlignment="1">
      <alignment horizontal="center" vertical="center"/>
    </xf>
    <xf numFmtId="0" fontId="0" fillId="0" borderId="0" xfId="0" applyAlignment="1">
      <alignment horizontal="center" wrapText="1"/>
    </xf>
    <xf numFmtId="0" fontId="11" fillId="0" borderId="0" xfId="0" applyFont="1" applyAlignment="1">
      <alignment horizontal="center" wrapText="1"/>
    </xf>
    <xf numFmtId="0" fontId="7" fillId="0" borderId="0" xfId="0" applyFont="1" applyAlignment="1">
      <alignment horizontal="center" wrapText="1"/>
    </xf>
    <xf numFmtId="0" fontId="5" fillId="0" borderId="0" xfId="0" applyFont="1" applyAlignment="1">
      <alignment horizontal="center" wrapText="1"/>
    </xf>
    <xf numFmtId="168" fontId="10" fillId="0" borderId="11" xfId="0" applyNumberFormat="1" applyFont="1" applyBorder="1" applyAlignment="1">
      <alignment horizontal="center" vertical="center" wrapText="1"/>
    </xf>
    <xf numFmtId="168" fontId="10" fillId="0" borderId="3" xfId="0" applyNumberFormat="1" applyFont="1" applyBorder="1" applyAlignment="1">
      <alignment horizontal="center" vertical="center" wrapText="1"/>
    </xf>
    <xf numFmtId="168" fontId="10" fillId="0" borderId="21" xfId="0" applyNumberFormat="1" applyFont="1" applyBorder="1" applyAlignment="1">
      <alignment horizontal="center" vertical="center" wrapText="1"/>
    </xf>
    <xf numFmtId="4" fontId="0" fillId="0" borderId="0" xfId="0" applyNumberFormat="1" applyAlignment="1">
      <alignment horizontal="center" vertical="center"/>
    </xf>
    <xf numFmtId="4" fontId="14" fillId="0" borderId="0" xfId="0" applyNumberFormat="1" applyFont="1" applyAlignment="1">
      <alignment horizontal="center" vertical="center"/>
    </xf>
    <xf numFmtId="4" fontId="8" fillId="0" borderId="0" xfId="0" applyNumberFormat="1" applyFont="1" applyAlignment="1">
      <alignment horizontal="center" vertical="center"/>
    </xf>
    <xf numFmtId="4" fontId="6" fillId="0" borderId="0" xfId="0"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0" fillId="0" borderId="21" xfId="0" applyNumberFormat="1" applyFont="1" applyBorder="1" applyAlignment="1">
      <alignment horizontal="center" vertical="center" wrapText="1"/>
    </xf>
    <xf numFmtId="4" fontId="5" fillId="0" borderId="0" xfId="0" applyNumberFormat="1" applyFont="1" applyFill="1" applyBorder="1" applyAlignment="1" applyProtection="1">
      <alignment horizontal="center" vertical="center"/>
      <protection locked="0"/>
    </xf>
    <xf numFmtId="4" fontId="7" fillId="0" borderId="0" xfId="0" applyNumberFormat="1" applyFont="1" applyAlignment="1">
      <alignment horizontal="center" vertical="center"/>
    </xf>
    <xf numFmtId="0" fontId="19" fillId="2" borderId="0" xfId="0" applyFont="1" applyFill="1" applyAlignment="1">
      <alignment horizontal="left" vertical="top" wrapText="1"/>
    </xf>
    <xf numFmtId="2" fontId="10" fillId="0" borderId="20" xfId="0" applyNumberFormat="1" applyFont="1" applyFill="1" applyBorder="1" applyAlignment="1">
      <alignment horizontal="left" vertical="center" wrapText="1"/>
    </xf>
    <xf numFmtId="0" fontId="8" fillId="0" borderId="0" xfId="0" applyFont="1" applyAlignment="1">
      <alignment vertical="center"/>
    </xf>
    <xf numFmtId="2" fontId="10" fillId="0" borderId="19" xfId="0" applyNumberFormat="1" applyFont="1" applyFill="1" applyBorder="1" applyAlignment="1">
      <alignment horizontal="left" vertical="center" wrapText="1"/>
    </xf>
    <xf numFmtId="0" fontId="0" fillId="0" borderId="0" xfId="0" applyAlignment="1"/>
    <xf numFmtId="0" fontId="3" fillId="0" borderId="0" xfId="0" applyFont="1" applyAlignment="1">
      <alignment vertical="center"/>
    </xf>
    <xf numFmtId="0" fontId="12" fillId="0" borderId="0" xfId="0" applyFont="1" applyAlignment="1"/>
    <xf numFmtId="14" fontId="13" fillId="0" borderId="0" xfId="0" applyNumberFormat="1" applyFont="1" applyAlignment="1"/>
    <xf numFmtId="2" fontId="10" fillId="0" borderId="24" xfId="0" applyNumberFormat="1" applyFont="1" applyFill="1" applyBorder="1" applyAlignment="1">
      <alignment vertical="center" wrapText="1"/>
    </xf>
    <xf numFmtId="2" fontId="10" fillId="0" borderId="23" xfId="0" applyNumberFormat="1" applyFont="1" applyFill="1" applyBorder="1" applyAlignment="1">
      <alignment vertical="center" wrapText="1"/>
    </xf>
    <xf numFmtId="2" fontId="10" fillId="0" borderId="25" xfId="0" applyNumberFormat="1" applyFont="1" applyFill="1" applyBorder="1" applyAlignment="1">
      <alignment vertical="center" wrapText="1"/>
    </xf>
    <xf numFmtId="2" fontId="10" fillId="0" borderId="18" xfId="0" applyNumberFormat="1" applyFont="1" applyFill="1" applyBorder="1" applyAlignment="1">
      <alignment vertical="center" wrapText="1"/>
    </xf>
    <xf numFmtId="2" fontId="10" fillId="0" borderId="26" xfId="0" applyNumberFormat="1" applyFont="1" applyFill="1" applyBorder="1" applyAlignment="1">
      <alignment vertical="center" wrapText="1"/>
    </xf>
    <xf numFmtId="2" fontId="10" fillId="0" borderId="20" xfId="0" applyNumberFormat="1" applyFont="1" applyFill="1" applyBorder="1" applyAlignment="1">
      <alignment vertical="center" wrapText="1"/>
    </xf>
    <xf numFmtId="169" fontId="10" fillId="0" borderId="3" xfId="0" applyNumberFormat="1" applyFont="1" applyFill="1" applyBorder="1" applyAlignment="1">
      <alignment horizontal="center" vertical="center" wrapText="1"/>
    </xf>
    <xf numFmtId="169" fontId="10" fillId="0" borderId="2" xfId="0" applyNumberFormat="1" applyFont="1" applyFill="1" applyBorder="1" applyAlignment="1">
      <alignment horizontal="center" vertical="center" wrapText="1"/>
    </xf>
    <xf numFmtId="2" fontId="10" fillId="0" borderId="18" xfId="0" applyNumberFormat="1" applyFont="1" applyFill="1" applyBorder="1" applyAlignment="1">
      <alignment horizontal="left" vertical="center" wrapText="1"/>
    </xf>
    <xf numFmtId="2" fontId="10" fillId="0" borderId="25" xfId="0" applyNumberFormat="1" applyFont="1" applyFill="1" applyBorder="1" applyAlignment="1">
      <alignment horizontal="left" vertical="center" wrapText="1"/>
    </xf>
    <xf numFmtId="2" fontId="10" fillId="0" borderId="17" xfId="0" applyNumberFormat="1" applyFont="1" applyFill="1" applyBorder="1" applyAlignment="1">
      <alignment horizontal="left" vertical="center" wrapText="1"/>
    </xf>
    <xf numFmtId="2" fontId="10" fillId="0" borderId="18" xfId="0" applyNumberFormat="1" applyFont="1" applyFill="1" applyBorder="1" applyAlignment="1">
      <alignment horizontal="left" vertical="center" wrapText="1"/>
    </xf>
    <xf numFmtId="0" fontId="8"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14" fontId="13" fillId="0" borderId="0" xfId="0" applyNumberFormat="1" applyFont="1" applyAlignment="1">
      <alignment horizontal="left" vertical="center"/>
    </xf>
    <xf numFmtId="0" fontId="0" fillId="0" borderId="0" xfId="0" applyNumberFormat="1" applyAlignment="1">
      <alignment horizontal="left" vertical="center"/>
    </xf>
    <xf numFmtId="170" fontId="10" fillId="0" borderId="11" xfId="0" applyNumberFormat="1" applyFont="1" applyFill="1" applyBorder="1" applyAlignment="1">
      <alignment horizontal="center" vertical="center"/>
    </xf>
    <xf numFmtId="171" fontId="10" fillId="0" borderId="10" xfId="0" applyNumberFormat="1" applyFont="1" applyFill="1" applyBorder="1" applyAlignment="1">
      <alignment horizontal="center" vertical="center"/>
    </xf>
    <xf numFmtId="171" fontId="10" fillId="0" borderId="11" xfId="0" applyNumberFormat="1" applyFont="1" applyFill="1" applyBorder="1" applyAlignment="1">
      <alignment horizontal="center" vertical="center"/>
    </xf>
    <xf numFmtId="171" fontId="10" fillId="0" borderId="2" xfId="0" applyNumberFormat="1" applyFont="1" applyFill="1" applyBorder="1" applyAlignment="1">
      <alignment horizontal="center" vertical="center"/>
    </xf>
    <xf numFmtId="2" fontId="10" fillId="0" borderId="17" xfId="0" applyNumberFormat="1" applyFont="1" applyFill="1" applyBorder="1" applyAlignment="1">
      <alignment horizontal="left" vertical="center" wrapText="1"/>
    </xf>
    <xf numFmtId="2" fontId="10" fillId="0" borderId="18" xfId="0" applyNumberFormat="1" applyFont="1" applyFill="1" applyBorder="1" applyAlignment="1">
      <alignment horizontal="left" vertical="center" wrapText="1"/>
    </xf>
    <xf numFmtId="14" fontId="13" fillId="0" borderId="0" xfId="0" applyNumberFormat="1" applyFont="1" applyAlignment="1">
      <alignment horizontal="left" vertical="center"/>
    </xf>
    <xf numFmtId="2" fontId="10" fillId="0" borderId="27" xfId="0" applyNumberFormat="1" applyFont="1" applyFill="1" applyBorder="1" applyAlignment="1">
      <alignment horizontal="left" vertical="center" wrapText="1"/>
    </xf>
    <xf numFmtId="2" fontId="10" fillId="0" borderId="28"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2" fontId="10" fillId="0" borderId="23" xfId="0" applyNumberFormat="1" applyFont="1" applyFill="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xf>
    <xf numFmtId="164" fontId="17" fillId="0" borderId="4" xfId="0" applyNumberFormat="1" applyFont="1" applyFill="1" applyBorder="1" applyAlignment="1" applyProtection="1">
      <alignment horizontal="center" vertical="center"/>
      <protection locked="0"/>
    </xf>
    <xf numFmtId="164" fontId="17" fillId="0" borderId="5" xfId="0" applyNumberFormat="1" applyFont="1" applyFill="1" applyBorder="1" applyAlignment="1" applyProtection="1">
      <alignment horizontal="center" vertical="center"/>
      <protection locked="0"/>
    </xf>
    <xf numFmtId="164" fontId="17" fillId="0" borderId="5" xfId="0" applyNumberFormat="1" applyFont="1" applyFill="1" applyBorder="1" applyAlignment="1" applyProtection="1">
      <alignment horizontal="left" vertical="center"/>
      <protection locked="0"/>
    </xf>
    <xf numFmtId="164" fontId="17" fillId="0" borderId="6" xfId="0" applyNumberFormat="1" applyFont="1" applyFill="1" applyBorder="1" applyAlignment="1" applyProtection="1">
      <alignment horizontal="left" vertical="center"/>
      <protection locked="0"/>
    </xf>
    <xf numFmtId="3" fontId="16" fillId="0" borderId="7"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wrapText="1"/>
    </xf>
    <xf numFmtId="3" fontId="16" fillId="0" borderId="8" xfId="0" applyNumberFormat="1" applyFont="1" applyFill="1" applyBorder="1" applyAlignment="1">
      <alignment horizontal="left" vertical="center" wrapText="1"/>
    </xf>
    <xf numFmtId="3" fontId="16" fillId="0" borderId="9" xfId="0" applyNumberFormat="1" applyFont="1" applyFill="1" applyBorder="1" applyAlignment="1">
      <alignment horizontal="left" vertical="center" wrapText="1"/>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2" fontId="10" fillId="0" borderId="15"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7" xfId="0" applyNumberFormat="1" applyFont="1" applyFill="1" applyBorder="1" applyAlignment="1">
      <alignment vertical="center" wrapText="1"/>
    </xf>
    <xf numFmtId="2" fontId="10" fillId="0" borderId="18" xfId="0" applyNumberFormat="1" applyFont="1" applyFill="1" applyBorder="1" applyAlignment="1">
      <alignment vertical="center" wrapText="1"/>
    </xf>
    <xf numFmtId="14" fontId="13" fillId="0" borderId="0" xfId="0" applyNumberFormat="1" applyFont="1" applyAlignment="1"/>
    <xf numFmtId="0" fontId="8" fillId="0" borderId="0" xfId="0" applyFont="1" applyAlignment="1">
      <alignment vertical="center"/>
    </xf>
    <xf numFmtId="164" fontId="17" fillId="0" borderId="5" xfId="0" applyNumberFormat="1" applyFont="1" applyFill="1" applyBorder="1" applyAlignment="1" applyProtection="1">
      <alignment vertical="center"/>
      <protection locked="0"/>
    </xf>
    <xf numFmtId="164" fontId="17" fillId="0" borderId="6" xfId="0" applyNumberFormat="1" applyFont="1" applyFill="1" applyBorder="1" applyAlignment="1" applyProtection="1">
      <alignment vertical="center"/>
      <protection locked="0"/>
    </xf>
    <xf numFmtId="3" fontId="16" fillId="0" borderId="8" xfId="0" applyNumberFormat="1" applyFont="1" applyFill="1" applyBorder="1" applyAlignment="1">
      <alignment vertical="center" wrapText="1"/>
    </xf>
    <xf numFmtId="3" fontId="16" fillId="0" borderId="9" xfId="0" applyNumberFormat="1" applyFont="1" applyFill="1" applyBorder="1" applyAlignment="1">
      <alignment vertical="center" wrapText="1"/>
    </xf>
    <xf numFmtId="2" fontId="10" fillId="0" borderId="27" xfId="0" applyNumberFormat="1" applyFont="1" applyFill="1" applyBorder="1" applyAlignment="1">
      <alignment vertical="center" wrapText="1"/>
    </xf>
    <xf numFmtId="2" fontId="10" fillId="0" borderId="28" xfId="0" applyNumberFormat="1" applyFont="1" applyFill="1" applyBorder="1" applyAlignment="1">
      <alignment vertical="center" wrapText="1"/>
    </xf>
    <xf numFmtId="2" fontId="10" fillId="0" borderId="17" xfId="0" applyNumberFormat="1" applyFont="1" applyFill="1" applyBorder="1" applyAlignment="1">
      <alignment horizontal="center" vertical="center" wrapText="1"/>
    </xf>
    <xf numFmtId="2" fontId="10" fillId="0" borderId="18" xfId="0" applyNumberFormat="1" applyFont="1"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00"/>
      <rgbColor rgb="000066CC"/>
      <rgbColor rgb="00F3F8E0"/>
      <rgbColor rgb="00FF00FF"/>
      <rgbColor rgb="0000FFFF"/>
      <rgbColor rgb="00800000"/>
      <rgbColor rgb="00008000"/>
      <rgbColor rgb="00000080"/>
      <rgbColor rgb="00808000"/>
      <rgbColor rgb="00800080"/>
      <rgbColor rgb="00008080"/>
      <rgbColor rgb="00C0C0C0"/>
      <rgbColor rgb="00777777"/>
      <rgbColor rgb="009999FF"/>
      <rgbColor rgb="00F3F8E0"/>
      <rgbColor rgb="00FFFFCC"/>
      <rgbColor rgb="00DDE296"/>
      <rgbColor rgb="00660066"/>
      <rgbColor rgb="00FF8080"/>
      <rgbColor rgb="000066CC"/>
      <rgbColor rgb="00EAEAEA"/>
      <rgbColor rgb="005F5F5F"/>
      <rgbColor rgb="00F0F0F0"/>
      <rgbColor rgb="00FFFF00"/>
      <rgbColor rgb="0000FFFF"/>
      <rgbColor rgb="00800080"/>
      <rgbColor rgb="00800000"/>
      <rgbColor rgb="00008080"/>
      <rgbColor rgb="000000FF"/>
      <rgbColor rgb="0033CCCC"/>
      <rgbColor rgb="00CCFFFF"/>
      <rgbColor rgb="00B2BB34"/>
      <rgbColor rgb="00FFFF99"/>
      <rgbColor rgb="00BBE0E3"/>
      <rgbColor rgb="00FF99CC"/>
      <rgbColor rgb="00CC99FF"/>
      <rgbColor rgb="00FFCC99"/>
      <rgbColor rgb="003366FF"/>
      <rgbColor rgb="0033CCCC"/>
      <rgbColor rgb="0099CC00"/>
      <rgbColor rgb="00FFCC00"/>
      <rgbColor rgb="00FF9900"/>
      <rgbColor rgb="00FF6600"/>
      <rgbColor rgb="00666699"/>
      <rgbColor rgb="00969696"/>
      <rgbColor rgb="00003366"/>
      <rgbColor rgb="00009999"/>
      <rgbColor rgb="000071A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139906</xdr:colOff>
      <xdr:row>0</xdr:row>
      <xdr:rowOff>124691</xdr:rowOff>
    </xdr:from>
    <xdr:to>
      <xdr:col>1</xdr:col>
      <xdr:colOff>397081</xdr:colOff>
      <xdr:row>3</xdr:row>
      <xdr:rowOff>130629</xdr:rowOff>
    </xdr:to>
    <xdr:pic>
      <xdr:nvPicPr>
        <xdr:cNvPr id="2" name="Picture 1" descr="gts niv"/>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906" y="124691"/>
          <a:ext cx="1019175" cy="8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139906</xdr:colOff>
      <xdr:row>0</xdr:row>
      <xdr:rowOff>124691</xdr:rowOff>
    </xdr:from>
    <xdr:to>
      <xdr:col>1</xdr:col>
      <xdr:colOff>397081</xdr:colOff>
      <xdr:row>3</xdr:row>
      <xdr:rowOff>130629</xdr:rowOff>
    </xdr:to>
    <xdr:pic>
      <xdr:nvPicPr>
        <xdr:cNvPr id="2" name="Picture 1" descr="gts niv"/>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906" y="124691"/>
          <a:ext cx="1019175" cy="8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agas.es/enagas/es/Gestion_Tecnica_Sistema/Mercados/Indice_de_Desequilibri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agas.es/enagas/es/Gestion_Tecnica_Sistema/Mercados/Indice_de_Desequilib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387"/>
  <sheetViews>
    <sheetView showGridLines="0" tabSelected="1" topLeftCell="A46" zoomScale="80" zoomScaleNormal="80" zoomScaleSheetLayoutView="71" workbookViewId="0">
      <selection activeCell="D52" sqref="D52"/>
    </sheetView>
  </sheetViews>
  <sheetFormatPr baseColWidth="10" defaultRowHeight="12.5" x14ac:dyDescent="0.25"/>
  <cols>
    <col min="2" max="2" width="23.1796875" customWidth="1"/>
    <col min="3" max="3" width="25" style="42" customWidth="1"/>
    <col min="4" max="4" width="25" style="43" customWidth="1"/>
    <col min="5" max="5" width="25" style="75" customWidth="1"/>
    <col min="6" max="8" width="25" style="43" customWidth="1"/>
    <col min="9" max="9" width="34.81640625" style="107" customWidth="1"/>
    <col min="10" max="10" width="38.1796875" style="107" customWidth="1"/>
    <col min="11" max="11" width="16.7265625" hidden="1" customWidth="1"/>
    <col min="12" max="14" width="16.7265625" customWidth="1"/>
  </cols>
  <sheetData>
    <row r="1" spans="1:14" ht="15.75" customHeight="1" x14ac:dyDescent="0.25">
      <c r="J1" s="63"/>
      <c r="K1" s="1"/>
      <c r="L1" s="1"/>
      <c r="M1" s="1"/>
      <c r="N1" s="1"/>
    </row>
    <row r="2" spans="1:14" ht="22.5" customHeight="1" x14ac:dyDescent="0.35">
      <c r="A2" s="2"/>
      <c r="B2" s="15"/>
      <c r="C2" s="44"/>
      <c r="D2" s="44"/>
      <c r="E2" s="76"/>
      <c r="F2" s="44"/>
      <c r="G2" s="44"/>
      <c r="H2" s="44"/>
      <c r="I2" s="18"/>
      <c r="J2" s="63"/>
      <c r="K2" s="7"/>
      <c r="L2" s="7"/>
      <c r="M2" s="7"/>
      <c r="N2" s="7"/>
    </row>
    <row r="3" spans="1:14" ht="29.25" customHeight="1" x14ac:dyDescent="0.35">
      <c r="A3" s="2"/>
      <c r="B3" s="122" t="s">
        <v>1</v>
      </c>
      <c r="C3" s="122"/>
      <c r="D3" s="122"/>
      <c r="E3" s="122"/>
      <c r="F3" s="122"/>
      <c r="G3" s="122"/>
      <c r="H3" s="122"/>
      <c r="I3" s="123"/>
      <c r="J3" s="123"/>
    </row>
    <row r="4" spans="1:14" ht="29.25" customHeight="1" x14ac:dyDescent="0.35">
      <c r="A4" s="2"/>
      <c r="B4" s="30"/>
      <c r="C4" s="32"/>
      <c r="D4" s="32"/>
      <c r="E4" s="77"/>
      <c r="F4" s="32"/>
      <c r="G4" s="32"/>
      <c r="H4" s="32"/>
      <c r="I4" s="106"/>
    </row>
    <row r="5" spans="1:14" ht="18.649999999999999" customHeight="1" x14ac:dyDescent="0.35">
      <c r="A5" s="2"/>
      <c r="B5" s="19" t="s">
        <v>15</v>
      </c>
      <c r="C5" s="32"/>
      <c r="D5" s="32"/>
      <c r="E5" s="77"/>
      <c r="F5" s="32"/>
      <c r="G5" s="32"/>
      <c r="H5" s="32"/>
      <c r="I5" s="106"/>
    </row>
    <row r="6" spans="1:14" ht="15" customHeight="1" x14ac:dyDescent="0.35">
      <c r="A6" s="2"/>
      <c r="B6" s="19" t="s">
        <v>16</v>
      </c>
      <c r="C6" s="32"/>
      <c r="D6" s="32"/>
      <c r="E6" s="77"/>
      <c r="F6" s="32"/>
      <c r="G6" s="32"/>
      <c r="H6" s="32"/>
      <c r="I6" s="106"/>
    </row>
    <row r="7" spans="1:14" ht="16.899999999999999" customHeight="1" x14ac:dyDescent="0.35">
      <c r="A7" s="2"/>
      <c r="B7" s="12"/>
      <c r="C7" s="32"/>
      <c r="D7" s="32"/>
      <c r="E7" s="77"/>
      <c r="F7" s="32"/>
      <c r="G7" s="32"/>
      <c r="H7" s="32"/>
      <c r="J7" s="108" t="s">
        <v>0</v>
      </c>
    </row>
    <row r="8" spans="1:14" ht="12.75" customHeight="1" x14ac:dyDescent="0.35">
      <c r="A8" s="2"/>
      <c r="B8" s="12" t="s">
        <v>3</v>
      </c>
      <c r="C8" s="32"/>
      <c r="D8" s="32"/>
      <c r="E8" s="77"/>
      <c r="F8" s="32"/>
      <c r="G8" s="32"/>
      <c r="H8" s="32"/>
      <c r="J8" s="109">
        <f ca="1">TODAY()</f>
        <v>44321</v>
      </c>
    </row>
    <row r="9" spans="1:14" ht="18.75" customHeight="1" x14ac:dyDescent="0.35">
      <c r="A9" s="2"/>
      <c r="B9" s="12"/>
      <c r="C9" s="32"/>
      <c r="D9" s="32"/>
      <c r="E9" s="77"/>
      <c r="F9" s="32"/>
      <c r="G9" s="32"/>
      <c r="H9" s="32"/>
      <c r="I9" s="109"/>
    </row>
    <row r="10" spans="1:14" ht="30" customHeight="1" x14ac:dyDescent="0.35">
      <c r="A10" s="2"/>
      <c r="B10" s="124" t="s">
        <v>47</v>
      </c>
      <c r="C10" s="125"/>
      <c r="D10" s="125"/>
      <c r="E10" s="125"/>
      <c r="F10" s="125"/>
      <c r="G10" s="125"/>
      <c r="H10" s="125"/>
      <c r="I10" s="126"/>
      <c r="J10" s="127"/>
    </row>
    <row r="11" spans="1:14" ht="30" customHeight="1" thickBot="1" x14ac:dyDescent="0.4">
      <c r="A11" s="2"/>
      <c r="B11" s="20"/>
      <c r="C11" s="45"/>
      <c r="D11" s="46"/>
      <c r="E11" s="78"/>
      <c r="F11" s="46"/>
      <c r="G11" s="46"/>
      <c r="H11" s="47"/>
      <c r="I11" s="64"/>
      <c r="J11" s="64"/>
    </row>
    <row r="12" spans="1:14" ht="30" customHeight="1" thickBot="1" x14ac:dyDescent="0.4">
      <c r="A12" s="2"/>
      <c r="B12" s="128" t="s">
        <v>8</v>
      </c>
      <c r="C12" s="129"/>
      <c r="D12" s="129"/>
      <c r="E12" s="130"/>
      <c r="F12" s="48"/>
      <c r="G12" s="128" t="s">
        <v>18</v>
      </c>
      <c r="H12" s="129"/>
      <c r="I12" s="131"/>
      <c r="J12" s="132"/>
    </row>
    <row r="13" spans="1:14" ht="40" customHeight="1" x14ac:dyDescent="0.35">
      <c r="A13" s="2"/>
      <c r="B13" s="23" t="s">
        <v>25</v>
      </c>
      <c r="C13" s="24">
        <f>COUNTIF(C19:C383,"COMPRA")</f>
        <v>87</v>
      </c>
      <c r="D13" s="23" t="s">
        <v>54</v>
      </c>
      <c r="E13" s="112">
        <f>MAX(H20:H380)</f>
        <v>29.35</v>
      </c>
      <c r="G13" s="23" t="s">
        <v>25</v>
      </c>
      <c r="H13" s="24">
        <f>COUNTIF(C19:C383,"VENTA")</f>
        <v>50</v>
      </c>
      <c r="I13" s="23" t="s">
        <v>56</v>
      </c>
      <c r="J13" s="112">
        <v>23.8</v>
      </c>
    </row>
    <row r="14" spans="1:14" ht="40" customHeight="1" x14ac:dyDescent="0.35">
      <c r="A14" s="2"/>
      <c r="B14" s="25" t="s">
        <v>27</v>
      </c>
      <c r="C14" s="111">
        <v>3142837</v>
      </c>
      <c r="D14" s="25" t="s">
        <v>26</v>
      </c>
      <c r="E14" s="113">
        <v>16.580232986947781</v>
      </c>
      <c r="G14" s="25" t="s">
        <v>28</v>
      </c>
      <c r="H14" s="111">
        <v>-932842</v>
      </c>
      <c r="I14" s="25" t="s">
        <v>26</v>
      </c>
      <c r="J14" s="113">
        <f>H15/H14</f>
        <v>14.06265179955448</v>
      </c>
    </row>
    <row r="15" spans="1:14" ht="40" customHeight="1" thickBot="1" x14ac:dyDescent="0.4">
      <c r="A15" s="2"/>
      <c r="B15" s="27" t="s">
        <v>29</v>
      </c>
      <c r="C15" s="28">
        <v>52108969.700000003</v>
      </c>
      <c r="D15" s="27" t="s">
        <v>55</v>
      </c>
      <c r="E15" s="114">
        <v>10.7</v>
      </c>
      <c r="G15" s="27" t="s">
        <v>29</v>
      </c>
      <c r="H15" s="28">
        <v>-13118232.23</v>
      </c>
      <c r="I15" s="27" t="s">
        <v>57</v>
      </c>
      <c r="J15" s="114">
        <v>7.1</v>
      </c>
    </row>
    <row r="16" spans="1:14" ht="15" customHeight="1" x14ac:dyDescent="0.35">
      <c r="A16" s="2"/>
      <c r="B16" s="12"/>
      <c r="C16" s="32"/>
      <c r="F16" s="32"/>
      <c r="G16" s="32"/>
      <c r="H16" s="32"/>
      <c r="J16" s="110"/>
    </row>
    <row r="17" spans="2:14" ht="15" customHeight="1" thickBot="1" x14ac:dyDescent="0.35">
      <c r="B17" s="3"/>
      <c r="C17" s="49"/>
      <c r="D17" s="50"/>
      <c r="E17" s="79"/>
      <c r="F17" s="50"/>
      <c r="G17" s="50"/>
      <c r="H17" s="50"/>
      <c r="I17" s="21"/>
      <c r="J17" s="64"/>
      <c r="K17" s="8"/>
      <c r="L17" s="8"/>
      <c r="M17" s="8"/>
      <c r="N17" s="8"/>
    </row>
    <row r="18" spans="2:14" ht="40" customHeight="1" thickBot="1" x14ac:dyDescent="0.3">
      <c r="B18" s="29" t="s">
        <v>9</v>
      </c>
      <c r="C18" s="29" t="s">
        <v>31</v>
      </c>
      <c r="D18" s="29" t="s">
        <v>32</v>
      </c>
      <c r="E18" s="80" t="s">
        <v>30</v>
      </c>
      <c r="F18" s="29" t="s">
        <v>12</v>
      </c>
      <c r="G18" s="29" t="s">
        <v>13</v>
      </c>
      <c r="H18" s="29" t="s">
        <v>14</v>
      </c>
      <c r="I18" s="133" t="s">
        <v>4</v>
      </c>
      <c r="J18" s="134"/>
      <c r="K18" s="6"/>
      <c r="L18" s="6"/>
      <c r="M18" s="6"/>
      <c r="N18" s="6"/>
    </row>
    <row r="19" spans="2:14" s="68" customFormat="1" ht="17.25" customHeight="1" x14ac:dyDescent="0.25">
      <c r="B19" s="100">
        <v>43830</v>
      </c>
      <c r="C19" s="53" t="s">
        <v>11</v>
      </c>
      <c r="D19" s="54" t="s">
        <v>10</v>
      </c>
      <c r="E19" s="81" t="s">
        <v>10</v>
      </c>
      <c r="F19" s="72" t="s">
        <v>10</v>
      </c>
      <c r="G19" s="72" t="s">
        <v>10</v>
      </c>
      <c r="H19" s="72" t="s">
        <v>10</v>
      </c>
      <c r="I19" s="135"/>
      <c r="J19" s="136"/>
      <c r="K19" s="55"/>
      <c r="L19" s="55"/>
      <c r="M19" s="55"/>
      <c r="N19" s="55"/>
    </row>
    <row r="20" spans="2:14" s="68" customFormat="1" ht="75.75" customHeight="1" x14ac:dyDescent="0.25">
      <c r="B20" s="100">
        <v>43829</v>
      </c>
      <c r="C20" s="56" t="s">
        <v>8</v>
      </c>
      <c r="D20" s="57">
        <v>74695</v>
      </c>
      <c r="E20" s="82">
        <v>958899.85</v>
      </c>
      <c r="F20" s="73">
        <v>12.84</v>
      </c>
      <c r="G20" s="73">
        <v>12.62</v>
      </c>
      <c r="H20" s="73">
        <v>12.9</v>
      </c>
      <c r="I20" s="115" t="s">
        <v>49</v>
      </c>
      <c r="J20" s="116"/>
      <c r="K20" s="55"/>
      <c r="L20" s="55"/>
      <c r="M20" s="55"/>
      <c r="N20" s="55"/>
    </row>
    <row r="21" spans="2:14" s="68" customFormat="1" ht="75.75" customHeight="1" x14ac:dyDescent="0.25">
      <c r="B21" s="100">
        <v>43828</v>
      </c>
      <c r="C21" s="56" t="s">
        <v>8</v>
      </c>
      <c r="D21" s="57">
        <v>55889</v>
      </c>
      <c r="E21" s="82">
        <v>775083.11</v>
      </c>
      <c r="F21" s="73">
        <v>13.87</v>
      </c>
      <c r="G21" s="73">
        <v>12.8</v>
      </c>
      <c r="H21" s="73">
        <v>14.05</v>
      </c>
      <c r="I21" s="115" t="s">
        <v>49</v>
      </c>
      <c r="J21" s="116"/>
      <c r="K21" s="55"/>
      <c r="L21" s="55"/>
      <c r="M21" s="55"/>
      <c r="N21" s="55"/>
    </row>
    <row r="22" spans="2:14" s="68" customFormat="1" ht="75.75" customHeight="1" x14ac:dyDescent="0.25">
      <c r="B22" s="100">
        <v>43827</v>
      </c>
      <c r="C22" s="56" t="s">
        <v>8</v>
      </c>
      <c r="D22" s="57">
        <v>17593</v>
      </c>
      <c r="E22" s="82">
        <v>210221.22</v>
      </c>
      <c r="F22" s="73">
        <v>11.95</v>
      </c>
      <c r="G22" s="73">
        <v>11</v>
      </c>
      <c r="H22" s="73">
        <v>12.01</v>
      </c>
      <c r="I22" s="115" t="s">
        <v>49</v>
      </c>
      <c r="J22" s="116"/>
      <c r="K22" s="55"/>
      <c r="L22" s="55"/>
      <c r="M22" s="55"/>
      <c r="N22" s="55"/>
    </row>
    <row r="23" spans="2:14" s="68" customFormat="1" ht="17.25" customHeight="1" x14ac:dyDescent="0.25">
      <c r="B23" s="100">
        <v>43826</v>
      </c>
      <c r="C23" s="56" t="s">
        <v>11</v>
      </c>
      <c r="D23" s="57" t="s">
        <v>10</v>
      </c>
      <c r="E23" s="82" t="s">
        <v>10</v>
      </c>
      <c r="F23" s="73" t="s">
        <v>10</v>
      </c>
      <c r="G23" s="73" t="s">
        <v>10</v>
      </c>
      <c r="H23" s="73" t="s">
        <v>10</v>
      </c>
      <c r="I23" s="115"/>
      <c r="J23" s="116"/>
      <c r="K23" s="55"/>
      <c r="L23" s="55"/>
      <c r="M23" s="55"/>
      <c r="N23" s="55"/>
    </row>
    <row r="24" spans="2:14" s="68" customFormat="1" ht="75.75" customHeight="1" x14ac:dyDescent="0.25">
      <c r="B24" s="100">
        <v>43825</v>
      </c>
      <c r="C24" s="56" t="s">
        <v>18</v>
      </c>
      <c r="D24" s="57">
        <v>-78000</v>
      </c>
      <c r="E24" s="82">
        <v>-599193</v>
      </c>
      <c r="F24" s="73">
        <v>7.68</v>
      </c>
      <c r="G24" s="73">
        <v>7.48</v>
      </c>
      <c r="H24" s="73">
        <v>8.9499999999999993</v>
      </c>
      <c r="I24" s="115" t="s">
        <v>49</v>
      </c>
      <c r="J24" s="116"/>
      <c r="K24" s="55"/>
      <c r="L24" s="55"/>
      <c r="M24" s="55"/>
      <c r="N24" s="55"/>
    </row>
    <row r="25" spans="2:14" s="68" customFormat="1" ht="75.75" customHeight="1" x14ac:dyDescent="0.25">
      <c r="B25" s="100">
        <v>43824</v>
      </c>
      <c r="C25" s="56" t="s">
        <v>18</v>
      </c>
      <c r="D25" s="57">
        <v>-7450</v>
      </c>
      <c r="E25" s="82">
        <v>-59600</v>
      </c>
      <c r="F25" s="73">
        <v>8</v>
      </c>
      <c r="G25" s="73">
        <v>8</v>
      </c>
      <c r="H25" s="73">
        <v>8</v>
      </c>
      <c r="I25" s="115" t="s">
        <v>49</v>
      </c>
      <c r="J25" s="116"/>
      <c r="K25" s="55"/>
      <c r="L25" s="55"/>
      <c r="M25" s="55"/>
      <c r="N25" s="55"/>
    </row>
    <row r="26" spans="2:14" s="68" customFormat="1" ht="75.75" customHeight="1" x14ac:dyDescent="0.25">
      <c r="B26" s="100">
        <v>43823</v>
      </c>
      <c r="C26" s="56" t="s">
        <v>18</v>
      </c>
      <c r="D26" s="57">
        <v>-13944</v>
      </c>
      <c r="E26" s="82">
        <v>-119435.68</v>
      </c>
      <c r="F26" s="73">
        <v>8.57</v>
      </c>
      <c r="G26" s="73">
        <v>8.2899999999999991</v>
      </c>
      <c r="H26" s="73">
        <v>8.9700000000000006</v>
      </c>
      <c r="I26" s="115" t="s">
        <v>49</v>
      </c>
      <c r="J26" s="116"/>
      <c r="K26" s="55"/>
      <c r="L26" s="55"/>
      <c r="M26" s="55"/>
      <c r="N26" s="55"/>
    </row>
    <row r="27" spans="2:14" s="68" customFormat="1" ht="17.25" customHeight="1" x14ac:dyDescent="0.25">
      <c r="B27" s="100">
        <v>43822</v>
      </c>
      <c r="C27" s="56" t="s">
        <v>11</v>
      </c>
      <c r="D27" s="57" t="s">
        <v>10</v>
      </c>
      <c r="E27" s="82" t="s">
        <v>10</v>
      </c>
      <c r="F27" s="73" t="s">
        <v>10</v>
      </c>
      <c r="G27" s="73" t="s">
        <v>10</v>
      </c>
      <c r="H27" s="73" t="s">
        <v>10</v>
      </c>
      <c r="I27" s="115"/>
      <c r="J27" s="116"/>
      <c r="K27" s="55"/>
      <c r="L27" s="55"/>
      <c r="M27" s="55"/>
      <c r="N27" s="55"/>
    </row>
    <row r="28" spans="2:14" s="68" customFormat="1" ht="75.75" customHeight="1" x14ac:dyDescent="0.25">
      <c r="B28" s="100">
        <v>43821</v>
      </c>
      <c r="C28" s="56" t="s">
        <v>18</v>
      </c>
      <c r="D28" s="57">
        <v>-18000</v>
      </c>
      <c r="E28" s="82">
        <v>-178414.95</v>
      </c>
      <c r="F28" s="73">
        <v>9.91</v>
      </c>
      <c r="G28" s="73">
        <v>9.9</v>
      </c>
      <c r="H28" s="73">
        <v>10</v>
      </c>
      <c r="I28" s="115" t="s">
        <v>49</v>
      </c>
      <c r="J28" s="116"/>
      <c r="K28" s="55"/>
      <c r="L28" s="55"/>
      <c r="M28" s="55"/>
      <c r="N28" s="55"/>
    </row>
    <row r="29" spans="2:14" s="68" customFormat="1" ht="75.75" customHeight="1" x14ac:dyDescent="0.25">
      <c r="B29" s="100">
        <v>43820</v>
      </c>
      <c r="C29" s="56" t="s">
        <v>18</v>
      </c>
      <c r="D29" s="57">
        <v>-40075</v>
      </c>
      <c r="E29" s="82">
        <v>-396709.66</v>
      </c>
      <c r="F29" s="73">
        <v>9.9</v>
      </c>
      <c r="G29" s="73">
        <v>9.75</v>
      </c>
      <c r="H29" s="73">
        <v>10.050000000000001</v>
      </c>
      <c r="I29" s="115" t="s">
        <v>49</v>
      </c>
      <c r="J29" s="116"/>
      <c r="K29" s="55"/>
      <c r="L29" s="55"/>
      <c r="M29" s="55"/>
      <c r="N29" s="55"/>
    </row>
    <row r="30" spans="2:14" s="68" customFormat="1" ht="75.75" customHeight="1" x14ac:dyDescent="0.25">
      <c r="B30" s="100">
        <v>43819</v>
      </c>
      <c r="C30" s="56" t="s">
        <v>18</v>
      </c>
      <c r="D30" s="57">
        <v>-39583</v>
      </c>
      <c r="E30" s="82">
        <v>-370612.95</v>
      </c>
      <c r="F30" s="73">
        <v>9.36</v>
      </c>
      <c r="G30" s="73">
        <v>9.3000000000000007</v>
      </c>
      <c r="H30" s="73">
        <v>9.6</v>
      </c>
      <c r="I30" s="115" t="s">
        <v>49</v>
      </c>
      <c r="J30" s="116"/>
      <c r="K30" s="55"/>
      <c r="L30" s="55"/>
      <c r="M30" s="55"/>
      <c r="N30" s="55"/>
    </row>
    <row r="31" spans="2:14" s="68" customFormat="1" ht="75.75" customHeight="1" x14ac:dyDescent="0.25">
      <c r="B31" s="100">
        <v>43818</v>
      </c>
      <c r="C31" s="56" t="s">
        <v>18</v>
      </c>
      <c r="D31" s="57">
        <v>-33454</v>
      </c>
      <c r="E31" s="82">
        <v>-337985.88</v>
      </c>
      <c r="F31" s="73">
        <v>10.1</v>
      </c>
      <c r="G31" s="73">
        <v>9.9</v>
      </c>
      <c r="H31" s="73">
        <v>10.59</v>
      </c>
      <c r="I31" s="115" t="s">
        <v>49</v>
      </c>
      <c r="J31" s="116"/>
      <c r="K31" s="55"/>
      <c r="L31" s="55"/>
      <c r="M31" s="55"/>
      <c r="N31" s="55"/>
    </row>
    <row r="32" spans="2:14" s="68" customFormat="1" ht="75.75" customHeight="1" x14ac:dyDescent="0.25">
      <c r="B32" s="100">
        <v>43817</v>
      </c>
      <c r="C32" s="56" t="s">
        <v>18</v>
      </c>
      <c r="D32" s="57">
        <v>-16037</v>
      </c>
      <c r="E32" s="82">
        <v>-192444</v>
      </c>
      <c r="F32" s="73">
        <v>12</v>
      </c>
      <c r="G32" s="73">
        <v>12</v>
      </c>
      <c r="H32" s="73">
        <v>12</v>
      </c>
      <c r="I32" s="115" t="s">
        <v>49</v>
      </c>
      <c r="J32" s="116"/>
      <c r="K32" s="55"/>
      <c r="L32" s="55"/>
      <c r="M32" s="55"/>
      <c r="N32" s="55"/>
    </row>
    <row r="33" spans="2:14" s="68" customFormat="1" ht="17.25" customHeight="1" x14ac:dyDescent="0.25">
      <c r="B33" s="100">
        <v>43816</v>
      </c>
      <c r="C33" s="56" t="s">
        <v>11</v>
      </c>
      <c r="D33" s="57" t="s">
        <v>10</v>
      </c>
      <c r="E33" s="82" t="s">
        <v>10</v>
      </c>
      <c r="F33" s="73" t="s">
        <v>10</v>
      </c>
      <c r="G33" s="73" t="s">
        <v>10</v>
      </c>
      <c r="H33" s="73" t="s">
        <v>10</v>
      </c>
      <c r="I33" s="115"/>
      <c r="J33" s="116"/>
      <c r="K33" s="55"/>
      <c r="L33" s="55"/>
      <c r="M33" s="55"/>
      <c r="N33" s="55"/>
    </row>
    <row r="34" spans="2:14" s="68" customFormat="1" ht="75.75" customHeight="1" x14ac:dyDescent="0.25">
      <c r="B34" s="100">
        <v>43815</v>
      </c>
      <c r="C34" s="56" t="s">
        <v>18</v>
      </c>
      <c r="D34" s="57">
        <v>-20670</v>
      </c>
      <c r="E34" s="82">
        <v>-250854.3</v>
      </c>
      <c r="F34" s="73">
        <v>12.14</v>
      </c>
      <c r="G34" s="73">
        <v>12.09</v>
      </c>
      <c r="H34" s="73">
        <v>12.15</v>
      </c>
      <c r="I34" s="115" t="s">
        <v>49</v>
      </c>
      <c r="J34" s="116"/>
      <c r="K34" s="55"/>
      <c r="L34" s="55"/>
      <c r="M34" s="55"/>
      <c r="N34" s="55"/>
    </row>
    <row r="35" spans="2:14" s="68" customFormat="1" ht="17.25" customHeight="1" x14ac:dyDescent="0.25">
      <c r="B35" s="100">
        <v>43814</v>
      </c>
      <c r="C35" s="56" t="s">
        <v>11</v>
      </c>
      <c r="D35" s="57" t="s">
        <v>10</v>
      </c>
      <c r="E35" s="82" t="s">
        <v>10</v>
      </c>
      <c r="F35" s="73" t="s">
        <v>10</v>
      </c>
      <c r="G35" s="73" t="s">
        <v>10</v>
      </c>
      <c r="H35" s="73" t="s">
        <v>10</v>
      </c>
      <c r="I35" s="115"/>
      <c r="J35" s="116"/>
      <c r="K35" s="55"/>
      <c r="L35" s="55"/>
      <c r="M35" s="55"/>
      <c r="N35" s="55"/>
    </row>
    <row r="36" spans="2:14" s="68" customFormat="1" ht="17.25" customHeight="1" x14ac:dyDescent="0.25">
      <c r="B36" s="100">
        <v>43813</v>
      </c>
      <c r="C36" s="56" t="s">
        <v>11</v>
      </c>
      <c r="D36" s="57" t="s">
        <v>10</v>
      </c>
      <c r="E36" s="82" t="s">
        <v>10</v>
      </c>
      <c r="F36" s="73" t="s">
        <v>10</v>
      </c>
      <c r="G36" s="73" t="s">
        <v>10</v>
      </c>
      <c r="H36" s="73" t="s">
        <v>10</v>
      </c>
      <c r="I36" s="115"/>
      <c r="J36" s="116"/>
      <c r="K36" s="55"/>
      <c r="L36" s="55"/>
      <c r="M36" s="55"/>
      <c r="N36" s="55"/>
    </row>
    <row r="37" spans="2:14" s="68" customFormat="1" ht="17.25" customHeight="1" x14ac:dyDescent="0.25">
      <c r="B37" s="100">
        <v>43812</v>
      </c>
      <c r="C37" s="56" t="s">
        <v>11</v>
      </c>
      <c r="D37" s="57" t="s">
        <v>10</v>
      </c>
      <c r="E37" s="82" t="s">
        <v>10</v>
      </c>
      <c r="F37" s="73" t="s">
        <v>10</v>
      </c>
      <c r="G37" s="73" t="s">
        <v>10</v>
      </c>
      <c r="H37" s="73" t="s">
        <v>10</v>
      </c>
      <c r="I37" s="115"/>
      <c r="J37" s="116"/>
      <c r="K37" s="55"/>
      <c r="L37" s="55"/>
      <c r="M37" s="55"/>
      <c r="N37" s="55"/>
    </row>
    <row r="38" spans="2:14" s="68" customFormat="1" ht="17.25" customHeight="1" x14ac:dyDescent="0.25">
      <c r="B38" s="100">
        <v>43811</v>
      </c>
      <c r="C38" s="56" t="s">
        <v>11</v>
      </c>
      <c r="D38" s="57" t="s">
        <v>10</v>
      </c>
      <c r="E38" s="82" t="s">
        <v>10</v>
      </c>
      <c r="F38" s="73" t="s">
        <v>10</v>
      </c>
      <c r="G38" s="73" t="s">
        <v>10</v>
      </c>
      <c r="H38" s="73" t="s">
        <v>10</v>
      </c>
      <c r="I38" s="115"/>
      <c r="J38" s="116"/>
      <c r="K38" s="55"/>
      <c r="L38" s="55"/>
      <c r="M38" s="55"/>
      <c r="N38" s="55"/>
    </row>
    <row r="39" spans="2:14" s="68" customFormat="1" ht="75.75" customHeight="1" x14ac:dyDescent="0.25">
      <c r="B39" s="100">
        <v>43810</v>
      </c>
      <c r="C39" s="56" t="s">
        <v>8</v>
      </c>
      <c r="D39" s="57">
        <v>43620</v>
      </c>
      <c r="E39" s="82">
        <v>588253.74</v>
      </c>
      <c r="F39" s="73">
        <v>13.49</v>
      </c>
      <c r="G39" s="73">
        <v>13.4</v>
      </c>
      <c r="H39" s="73">
        <v>13.53</v>
      </c>
      <c r="I39" s="115" t="s">
        <v>49</v>
      </c>
      <c r="J39" s="116"/>
      <c r="K39" s="55"/>
      <c r="L39" s="55"/>
      <c r="M39" s="55"/>
      <c r="N39" s="55"/>
    </row>
    <row r="40" spans="2:14" s="68" customFormat="1" ht="17.25" customHeight="1" x14ac:dyDescent="0.25">
      <c r="B40" s="100">
        <v>43809</v>
      </c>
      <c r="C40" s="56" t="s">
        <v>11</v>
      </c>
      <c r="D40" s="57" t="s">
        <v>10</v>
      </c>
      <c r="E40" s="82" t="s">
        <v>10</v>
      </c>
      <c r="F40" s="73" t="s">
        <v>10</v>
      </c>
      <c r="G40" s="73" t="s">
        <v>10</v>
      </c>
      <c r="H40" s="73" t="s">
        <v>10</v>
      </c>
      <c r="I40" s="115"/>
      <c r="J40" s="116"/>
      <c r="K40" s="55"/>
      <c r="L40" s="55"/>
      <c r="M40" s="55"/>
      <c r="N40" s="55"/>
    </row>
    <row r="41" spans="2:14" s="68" customFormat="1" ht="17.25" customHeight="1" x14ac:dyDescent="0.25">
      <c r="B41" s="100">
        <v>43808</v>
      </c>
      <c r="C41" s="56" t="s">
        <v>11</v>
      </c>
      <c r="D41" s="57" t="s">
        <v>10</v>
      </c>
      <c r="E41" s="82" t="s">
        <v>10</v>
      </c>
      <c r="F41" s="73" t="s">
        <v>10</v>
      </c>
      <c r="G41" s="73" t="s">
        <v>10</v>
      </c>
      <c r="H41" s="73" t="s">
        <v>10</v>
      </c>
      <c r="I41" s="115"/>
      <c r="J41" s="116"/>
      <c r="K41" s="55"/>
      <c r="L41" s="55"/>
      <c r="M41" s="55"/>
      <c r="N41" s="55"/>
    </row>
    <row r="42" spans="2:14" s="68" customFormat="1" ht="17.25" customHeight="1" x14ac:dyDescent="0.25">
      <c r="B42" s="100">
        <v>43807</v>
      </c>
      <c r="C42" s="56" t="s">
        <v>11</v>
      </c>
      <c r="D42" s="57" t="s">
        <v>10</v>
      </c>
      <c r="E42" s="82" t="s">
        <v>10</v>
      </c>
      <c r="F42" s="73" t="s">
        <v>10</v>
      </c>
      <c r="G42" s="73" t="s">
        <v>10</v>
      </c>
      <c r="H42" s="73" t="s">
        <v>10</v>
      </c>
      <c r="I42" s="115"/>
      <c r="J42" s="116"/>
      <c r="K42" s="55"/>
      <c r="L42" s="55"/>
      <c r="M42" s="55"/>
      <c r="N42" s="55"/>
    </row>
    <row r="43" spans="2:14" s="68" customFormat="1" ht="17.25" customHeight="1" x14ac:dyDescent="0.25">
      <c r="B43" s="100">
        <v>43806</v>
      </c>
      <c r="C43" s="56" t="s">
        <v>11</v>
      </c>
      <c r="D43" s="57" t="s">
        <v>10</v>
      </c>
      <c r="E43" s="82" t="s">
        <v>10</v>
      </c>
      <c r="F43" s="73" t="s">
        <v>10</v>
      </c>
      <c r="G43" s="73" t="s">
        <v>10</v>
      </c>
      <c r="H43" s="73" t="s">
        <v>10</v>
      </c>
      <c r="I43" s="115"/>
      <c r="J43" s="116"/>
      <c r="K43" s="55"/>
      <c r="L43" s="55"/>
      <c r="M43" s="55"/>
      <c r="N43" s="55"/>
    </row>
    <row r="44" spans="2:14" s="68" customFormat="1" ht="75.75" customHeight="1" x14ac:dyDescent="0.25">
      <c r="B44" s="100">
        <v>43805</v>
      </c>
      <c r="C44" s="56" t="s">
        <v>18</v>
      </c>
      <c r="D44" s="57">
        <v>-1324</v>
      </c>
      <c r="E44" s="82">
        <v>-18271.2</v>
      </c>
      <c r="F44" s="73">
        <f>E44/D44</f>
        <v>13.8</v>
      </c>
      <c r="G44" s="73">
        <v>13.8</v>
      </c>
      <c r="H44" s="73">
        <v>13.8</v>
      </c>
      <c r="I44" s="115" t="s">
        <v>49</v>
      </c>
      <c r="J44" s="116"/>
      <c r="K44" s="55"/>
      <c r="L44" s="55"/>
      <c r="M44" s="55"/>
      <c r="N44" s="55"/>
    </row>
    <row r="45" spans="2:14" s="68" customFormat="1" ht="17.25" customHeight="1" x14ac:dyDescent="0.25">
      <c r="B45" s="100">
        <v>43804</v>
      </c>
      <c r="C45" s="56" t="s">
        <v>11</v>
      </c>
      <c r="D45" s="57" t="s">
        <v>10</v>
      </c>
      <c r="E45" s="82" t="s">
        <v>10</v>
      </c>
      <c r="F45" s="73" t="s">
        <v>10</v>
      </c>
      <c r="G45" s="73" t="s">
        <v>10</v>
      </c>
      <c r="H45" s="73" t="s">
        <v>10</v>
      </c>
      <c r="I45" s="115"/>
      <c r="J45" s="116"/>
      <c r="K45" s="55"/>
      <c r="L45" s="55"/>
      <c r="M45" s="55"/>
      <c r="N45" s="55"/>
    </row>
    <row r="46" spans="2:14" s="68" customFormat="1" ht="17.25" customHeight="1" x14ac:dyDescent="0.25">
      <c r="B46" s="100">
        <v>43803</v>
      </c>
      <c r="C46" s="56" t="s">
        <v>11</v>
      </c>
      <c r="D46" s="57" t="s">
        <v>10</v>
      </c>
      <c r="E46" s="82" t="s">
        <v>10</v>
      </c>
      <c r="F46" s="73" t="s">
        <v>10</v>
      </c>
      <c r="G46" s="73" t="s">
        <v>10</v>
      </c>
      <c r="H46" s="73" t="s">
        <v>10</v>
      </c>
      <c r="I46" s="115"/>
      <c r="J46" s="116"/>
      <c r="K46" s="55"/>
      <c r="L46" s="55"/>
      <c r="M46" s="55"/>
      <c r="N46" s="55"/>
    </row>
    <row r="47" spans="2:14" s="68" customFormat="1" ht="75.75" customHeight="1" x14ac:dyDescent="0.25">
      <c r="B47" s="100">
        <v>43802</v>
      </c>
      <c r="C47" s="56" t="s">
        <v>18</v>
      </c>
      <c r="D47" s="57">
        <v>-7150</v>
      </c>
      <c r="E47" s="82">
        <v>-108457.5</v>
      </c>
      <c r="F47" s="73">
        <f>E47/D47</f>
        <v>15.168881118881119</v>
      </c>
      <c r="G47" s="73">
        <v>15.15</v>
      </c>
      <c r="H47" s="73">
        <v>15.3</v>
      </c>
      <c r="I47" s="115" t="s">
        <v>49</v>
      </c>
      <c r="J47" s="116"/>
      <c r="K47" s="55"/>
      <c r="L47" s="55"/>
      <c r="M47" s="55"/>
      <c r="N47" s="55"/>
    </row>
    <row r="48" spans="2:14" s="68" customFormat="1" ht="17.25" customHeight="1" x14ac:dyDescent="0.25">
      <c r="B48" s="100">
        <v>43801</v>
      </c>
      <c r="C48" s="56" t="s">
        <v>11</v>
      </c>
      <c r="D48" s="57" t="s">
        <v>10</v>
      </c>
      <c r="E48" s="82" t="s">
        <v>10</v>
      </c>
      <c r="F48" s="73" t="s">
        <v>10</v>
      </c>
      <c r="G48" s="73" t="s">
        <v>10</v>
      </c>
      <c r="H48" s="73" t="s">
        <v>10</v>
      </c>
      <c r="I48" s="115"/>
      <c r="J48" s="116"/>
      <c r="K48" s="55"/>
      <c r="L48" s="55"/>
      <c r="M48" s="55"/>
      <c r="N48" s="55"/>
    </row>
    <row r="49" spans="1:17" s="68" customFormat="1" ht="17.25" customHeight="1" x14ac:dyDescent="0.25">
      <c r="B49" s="100">
        <v>43800</v>
      </c>
      <c r="C49" s="53" t="s">
        <v>11</v>
      </c>
      <c r="D49" s="54" t="s">
        <v>10</v>
      </c>
      <c r="E49" s="81" t="s">
        <v>10</v>
      </c>
      <c r="F49" s="72" t="s">
        <v>10</v>
      </c>
      <c r="G49" s="72" t="s">
        <v>10</v>
      </c>
      <c r="H49" s="72" t="s">
        <v>10</v>
      </c>
      <c r="I49" s="115"/>
      <c r="J49" s="116"/>
      <c r="K49" s="55"/>
      <c r="L49" s="55"/>
      <c r="M49" s="55"/>
      <c r="N49" s="55"/>
    </row>
    <row r="50" spans="1:17" s="69" customFormat="1" ht="17.25" customHeight="1" x14ac:dyDescent="0.3">
      <c r="B50" s="100">
        <v>43799</v>
      </c>
      <c r="C50" s="56" t="s">
        <v>11</v>
      </c>
      <c r="D50" s="57" t="s">
        <v>10</v>
      </c>
      <c r="E50" s="82" t="s">
        <v>10</v>
      </c>
      <c r="F50" s="73" t="s">
        <v>10</v>
      </c>
      <c r="G50" s="73" t="s">
        <v>10</v>
      </c>
      <c r="H50" s="73" t="s">
        <v>10</v>
      </c>
      <c r="I50" s="115"/>
      <c r="J50" s="116"/>
      <c r="K50" s="58"/>
      <c r="L50" s="58"/>
      <c r="M50" s="58"/>
      <c r="N50" s="58"/>
    </row>
    <row r="51" spans="1:17" s="68" customFormat="1" ht="17.25" customHeight="1" x14ac:dyDescent="0.25">
      <c r="B51" s="100">
        <v>43798</v>
      </c>
      <c r="C51" s="56" t="s">
        <v>11</v>
      </c>
      <c r="D51" s="57" t="s">
        <v>10</v>
      </c>
      <c r="E51" s="82" t="s">
        <v>10</v>
      </c>
      <c r="F51" s="73" t="s">
        <v>10</v>
      </c>
      <c r="G51" s="73" t="s">
        <v>10</v>
      </c>
      <c r="H51" s="73" t="s">
        <v>10</v>
      </c>
      <c r="I51" s="115"/>
      <c r="J51" s="116"/>
      <c r="K51" s="55"/>
      <c r="L51" s="55"/>
      <c r="M51" s="55"/>
      <c r="N51" s="55"/>
    </row>
    <row r="52" spans="1:17" s="68" customFormat="1" ht="82.5" customHeight="1" x14ac:dyDescent="0.25">
      <c r="B52" s="100">
        <v>43797</v>
      </c>
      <c r="C52" s="53" t="s">
        <v>18</v>
      </c>
      <c r="D52" s="54">
        <v>-17531</v>
      </c>
      <c r="E52" s="81">
        <v>-250399</v>
      </c>
      <c r="F52" s="72">
        <f>+E52/D52</f>
        <v>14.283212594832012</v>
      </c>
      <c r="G52" s="72">
        <v>14.27</v>
      </c>
      <c r="H52" s="72">
        <v>14.3</v>
      </c>
      <c r="I52" s="115" t="s">
        <v>49</v>
      </c>
      <c r="J52" s="116"/>
      <c r="K52" s="55"/>
      <c r="L52" s="55"/>
      <c r="M52" s="55"/>
      <c r="N52" s="55"/>
    </row>
    <row r="53" spans="1:17" s="70" customFormat="1" ht="17.25" customHeight="1" x14ac:dyDescent="0.3">
      <c r="B53" s="100">
        <v>43796</v>
      </c>
      <c r="C53" s="56" t="s">
        <v>11</v>
      </c>
      <c r="D53" s="57" t="s">
        <v>10</v>
      </c>
      <c r="E53" s="82" t="s">
        <v>10</v>
      </c>
      <c r="F53" s="73" t="s">
        <v>10</v>
      </c>
      <c r="G53" s="73" t="s">
        <v>10</v>
      </c>
      <c r="H53" s="73" t="s">
        <v>10</v>
      </c>
      <c r="I53" s="115"/>
      <c r="J53" s="116"/>
      <c r="K53" s="59"/>
      <c r="L53" s="59"/>
      <c r="M53" s="55"/>
      <c r="N53" s="55"/>
      <c r="O53" s="55"/>
      <c r="P53" s="55"/>
      <c r="Q53" s="55"/>
    </row>
    <row r="54" spans="1:17" s="68" customFormat="1" ht="17.25" customHeight="1" x14ac:dyDescent="0.25">
      <c r="B54" s="100">
        <v>43795</v>
      </c>
      <c r="C54" s="56" t="s">
        <v>11</v>
      </c>
      <c r="D54" s="57" t="s">
        <v>10</v>
      </c>
      <c r="E54" s="82" t="s">
        <v>10</v>
      </c>
      <c r="F54" s="73" t="s">
        <v>10</v>
      </c>
      <c r="G54" s="73" t="s">
        <v>10</v>
      </c>
      <c r="H54" s="73" t="s">
        <v>10</v>
      </c>
      <c r="I54" s="115"/>
      <c r="J54" s="116"/>
      <c r="K54" s="60"/>
      <c r="L54" s="60"/>
    </row>
    <row r="55" spans="1:17" s="68" customFormat="1" ht="17.25" customHeight="1" x14ac:dyDescent="0.25">
      <c r="B55" s="100">
        <v>43794</v>
      </c>
      <c r="C55" s="53" t="s">
        <v>11</v>
      </c>
      <c r="D55" s="54" t="s">
        <v>10</v>
      </c>
      <c r="E55" s="81" t="s">
        <v>10</v>
      </c>
      <c r="F55" s="72" t="s">
        <v>10</v>
      </c>
      <c r="G55" s="72" t="s">
        <v>10</v>
      </c>
      <c r="H55" s="72" t="s">
        <v>10</v>
      </c>
      <c r="I55" s="115"/>
      <c r="J55" s="116"/>
    </row>
    <row r="56" spans="1:17" s="68" customFormat="1" ht="17.25" customHeight="1" x14ac:dyDescent="0.25">
      <c r="B56" s="100">
        <v>43793</v>
      </c>
      <c r="C56" s="56" t="s">
        <v>11</v>
      </c>
      <c r="D56" s="57" t="s">
        <v>10</v>
      </c>
      <c r="E56" s="82" t="s">
        <v>10</v>
      </c>
      <c r="F56" s="73" t="s">
        <v>10</v>
      </c>
      <c r="G56" s="73" t="s">
        <v>10</v>
      </c>
      <c r="H56" s="73" t="s">
        <v>10</v>
      </c>
      <c r="I56" s="115"/>
      <c r="J56" s="116"/>
    </row>
    <row r="57" spans="1:17" s="68" customFormat="1" ht="17.25" customHeight="1" x14ac:dyDescent="0.25">
      <c r="B57" s="100">
        <v>43792</v>
      </c>
      <c r="C57" s="56" t="s">
        <v>11</v>
      </c>
      <c r="D57" s="57" t="s">
        <v>10</v>
      </c>
      <c r="E57" s="82" t="s">
        <v>10</v>
      </c>
      <c r="F57" s="73" t="s">
        <v>10</v>
      </c>
      <c r="G57" s="73" t="s">
        <v>10</v>
      </c>
      <c r="H57" s="73" t="s">
        <v>10</v>
      </c>
      <c r="I57" s="115"/>
      <c r="J57" s="116"/>
    </row>
    <row r="58" spans="1:17" s="68" customFormat="1" ht="17.25" customHeight="1" x14ac:dyDescent="0.25">
      <c r="B58" s="100">
        <v>43791</v>
      </c>
      <c r="C58" s="53" t="s">
        <v>11</v>
      </c>
      <c r="D58" s="54" t="s">
        <v>10</v>
      </c>
      <c r="E58" s="81" t="s">
        <v>10</v>
      </c>
      <c r="F58" s="72" t="s">
        <v>10</v>
      </c>
      <c r="G58" s="72" t="s">
        <v>10</v>
      </c>
      <c r="H58" s="72" t="s">
        <v>10</v>
      </c>
      <c r="I58" s="115"/>
      <c r="J58" s="116"/>
    </row>
    <row r="59" spans="1:17" s="68" customFormat="1" ht="17.25" customHeight="1" x14ac:dyDescent="0.3">
      <c r="A59" s="71"/>
      <c r="B59" s="100">
        <v>43790</v>
      </c>
      <c r="C59" s="56" t="s">
        <v>11</v>
      </c>
      <c r="D59" s="57" t="s">
        <v>10</v>
      </c>
      <c r="E59" s="82" t="s">
        <v>10</v>
      </c>
      <c r="F59" s="73" t="s">
        <v>10</v>
      </c>
      <c r="G59" s="73" t="s">
        <v>10</v>
      </c>
      <c r="H59" s="73" t="s">
        <v>10</v>
      </c>
      <c r="I59" s="115"/>
      <c r="J59" s="116"/>
    </row>
    <row r="60" spans="1:17" s="68" customFormat="1" ht="103.5" customHeight="1" x14ac:dyDescent="0.25">
      <c r="B60" s="100">
        <v>43789</v>
      </c>
      <c r="C60" s="56" t="s">
        <v>8</v>
      </c>
      <c r="D60" s="57">
        <v>54646</v>
      </c>
      <c r="E60" s="82">
        <v>898405.3</v>
      </c>
      <c r="F60" s="73">
        <f>+E60/D60</f>
        <v>16.440458588002784</v>
      </c>
      <c r="G60" s="73">
        <v>16.36</v>
      </c>
      <c r="H60" s="73">
        <v>16.559999999999999</v>
      </c>
      <c r="I60" s="115" t="s">
        <v>49</v>
      </c>
      <c r="J60" s="116"/>
    </row>
    <row r="61" spans="1:17" s="68" customFormat="1" ht="17.25" customHeight="1" x14ac:dyDescent="0.25">
      <c r="B61" s="100">
        <v>43788</v>
      </c>
      <c r="C61" s="53" t="s">
        <v>11</v>
      </c>
      <c r="D61" s="54" t="s">
        <v>10</v>
      </c>
      <c r="E61" s="81" t="s">
        <v>10</v>
      </c>
      <c r="F61" s="72" t="s">
        <v>10</v>
      </c>
      <c r="G61" s="72" t="s">
        <v>10</v>
      </c>
      <c r="H61" s="72" t="s">
        <v>10</v>
      </c>
      <c r="I61" s="115"/>
      <c r="J61" s="116"/>
    </row>
    <row r="62" spans="1:17" s="68" customFormat="1" ht="102" customHeight="1" x14ac:dyDescent="0.25">
      <c r="B62" s="100">
        <v>43787</v>
      </c>
      <c r="C62" s="56" t="s">
        <v>8</v>
      </c>
      <c r="D62" s="57">
        <v>48305</v>
      </c>
      <c r="E62" s="82">
        <v>773861.31</v>
      </c>
      <c r="F62" s="73">
        <f>+E62/D62</f>
        <v>16.020314874236622</v>
      </c>
      <c r="G62" s="73">
        <v>15.86</v>
      </c>
      <c r="H62" s="73">
        <v>16.2</v>
      </c>
      <c r="I62" s="115" t="s">
        <v>49</v>
      </c>
      <c r="J62" s="116"/>
    </row>
    <row r="63" spans="1:17" s="68" customFormat="1" ht="17.25" customHeight="1" x14ac:dyDescent="0.25">
      <c r="B63" s="100">
        <v>43786</v>
      </c>
      <c r="C63" s="56" t="s">
        <v>11</v>
      </c>
      <c r="D63" s="57" t="s">
        <v>10</v>
      </c>
      <c r="E63" s="82" t="s">
        <v>10</v>
      </c>
      <c r="F63" s="73" t="s">
        <v>10</v>
      </c>
      <c r="G63" s="73" t="s">
        <v>10</v>
      </c>
      <c r="H63" s="73" t="s">
        <v>10</v>
      </c>
      <c r="I63" s="115"/>
      <c r="J63" s="116"/>
    </row>
    <row r="64" spans="1:17" s="68" customFormat="1" ht="102" customHeight="1" x14ac:dyDescent="0.25">
      <c r="B64" s="100">
        <v>43785</v>
      </c>
      <c r="C64" s="53" t="s">
        <v>8</v>
      </c>
      <c r="D64" s="54">
        <v>8204</v>
      </c>
      <c r="E64" s="81">
        <v>122782.35</v>
      </c>
      <c r="F64" s="72">
        <v>14.966156752803512</v>
      </c>
      <c r="G64" s="72">
        <v>14.8</v>
      </c>
      <c r="H64" s="72">
        <v>15.1</v>
      </c>
      <c r="I64" s="115" t="s">
        <v>49</v>
      </c>
      <c r="J64" s="116"/>
    </row>
    <row r="65" spans="2:10" s="68" customFormat="1" ht="102" customHeight="1" x14ac:dyDescent="0.25">
      <c r="B65" s="100">
        <v>43784</v>
      </c>
      <c r="C65" s="56" t="s">
        <v>8</v>
      </c>
      <c r="D65" s="57">
        <v>8004</v>
      </c>
      <c r="E65" s="82">
        <v>118459.2</v>
      </c>
      <c r="F65" s="73">
        <v>14.799999999999999</v>
      </c>
      <c r="G65" s="73">
        <v>14.799999999999999</v>
      </c>
      <c r="H65" s="73">
        <v>14.799999999999999</v>
      </c>
      <c r="I65" s="115" t="s">
        <v>49</v>
      </c>
      <c r="J65" s="116"/>
    </row>
    <row r="66" spans="2:10" s="68" customFormat="1" ht="17.25" customHeight="1" x14ac:dyDescent="0.25">
      <c r="B66" s="100">
        <v>43783</v>
      </c>
      <c r="C66" s="56" t="s">
        <v>11</v>
      </c>
      <c r="D66" s="57" t="s">
        <v>10</v>
      </c>
      <c r="E66" s="82" t="s">
        <v>10</v>
      </c>
      <c r="F66" s="73" t="s">
        <v>10</v>
      </c>
      <c r="G66" s="73" t="s">
        <v>10</v>
      </c>
      <c r="H66" s="73" t="s">
        <v>10</v>
      </c>
      <c r="I66" s="115"/>
      <c r="J66" s="116"/>
    </row>
    <row r="67" spans="2:10" s="68" customFormat="1" ht="17.25" customHeight="1" x14ac:dyDescent="0.25">
      <c r="B67" s="100">
        <v>43782</v>
      </c>
      <c r="C67" s="53" t="s">
        <v>11</v>
      </c>
      <c r="D67" s="54" t="s">
        <v>10</v>
      </c>
      <c r="E67" s="81" t="s">
        <v>10</v>
      </c>
      <c r="F67" s="72" t="s">
        <v>10</v>
      </c>
      <c r="G67" s="72" t="s">
        <v>10</v>
      </c>
      <c r="H67" s="72" t="s">
        <v>10</v>
      </c>
      <c r="I67" s="115"/>
      <c r="J67" s="116"/>
    </row>
    <row r="68" spans="2:10" s="68" customFormat="1" ht="106.5" customHeight="1" x14ac:dyDescent="0.25">
      <c r="B68" s="100">
        <v>43781</v>
      </c>
      <c r="C68" s="56" t="s">
        <v>8</v>
      </c>
      <c r="D68" s="57">
        <v>26000</v>
      </c>
      <c r="E68" s="82">
        <v>383860</v>
      </c>
      <c r="F68" s="73">
        <f>+E68/D68</f>
        <v>14.763846153846155</v>
      </c>
      <c r="G68" s="73">
        <v>14.71</v>
      </c>
      <c r="H68" s="73">
        <v>14.8</v>
      </c>
      <c r="I68" s="115" t="s">
        <v>49</v>
      </c>
      <c r="J68" s="116"/>
    </row>
    <row r="69" spans="2:10" s="68" customFormat="1" ht="17.25" customHeight="1" x14ac:dyDescent="0.25">
      <c r="B69" s="100">
        <v>43780</v>
      </c>
      <c r="C69" s="56" t="s">
        <v>11</v>
      </c>
      <c r="D69" s="57" t="s">
        <v>10</v>
      </c>
      <c r="E69" s="82" t="s">
        <v>10</v>
      </c>
      <c r="F69" s="73" t="s">
        <v>10</v>
      </c>
      <c r="G69" s="73" t="s">
        <v>10</v>
      </c>
      <c r="H69" s="73" t="s">
        <v>10</v>
      </c>
      <c r="I69" s="115"/>
      <c r="J69" s="116"/>
    </row>
    <row r="70" spans="2:10" s="68" customFormat="1" ht="108.75" customHeight="1" x14ac:dyDescent="0.25">
      <c r="B70" s="100">
        <v>43779</v>
      </c>
      <c r="C70" s="53" t="s">
        <v>8</v>
      </c>
      <c r="D70" s="54">
        <v>55000</v>
      </c>
      <c r="E70" s="81">
        <v>797125</v>
      </c>
      <c r="F70" s="72">
        <f>+E70/D70</f>
        <v>14.493181818181819</v>
      </c>
      <c r="G70" s="72">
        <v>14.25</v>
      </c>
      <c r="H70" s="72">
        <v>14.5</v>
      </c>
      <c r="I70" s="115" t="s">
        <v>49</v>
      </c>
      <c r="J70" s="116"/>
    </row>
    <row r="71" spans="2:10" s="68" customFormat="1" ht="108.75" customHeight="1" x14ac:dyDescent="0.25">
      <c r="B71" s="100">
        <v>43778</v>
      </c>
      <c r="C71" s="56" t="s">
        <v>8</v>
      </c>
      <c r="D71" s="57">
        <v>41370</v>
      </c>
      <c r="E71" s="82">
        <v>592931.25</v>
      </c>
      <c r="F71" s="73">
        <f>+E71/D71</f>
        <v>14.332396664249456</v>
      </c>
      <c r="G71" s="73">
        <v>14.06</v>
      </c>
      <c r="H71" s="73">
        <v>14.42</v>
      </c>
      <c r="I71" s="115" t="s">
        <v>49</v>
      </c>
      <c r="J71" s="116"/>
    </row>
    <row r="72" spans="2:10" s="68" customFormat="1" ht="108.75" customHeight="1" x14ac:dyDescent="0.25">
      <c r="B72" s="100">
        <v>43777</v>
      </c>
      <c r="C72" s="56" t="s">
        <v>8</v>
      </c>
      <c r="D72" s="57">
        <v>15064</v>
      </c>
      <c r="E72" s="82">
        <v>211881.87</v>
      </c>
      <c r="F72" s="73">
        <f>+E72/D72</f>
        <v>14.065445432819967</v>
      </c>
      <c r="G72" s="73">
        <v>14.05</v>
      </c>
      <c r="H72" s="73">
        <v>14.08</v>
      </c>
      <c r="I72" s="115" t="s">
        <v>49</v>
      </c>
      <c r="J72" s="116"/>
    </row>
    <row r="73" spans="2:10" s="68" customFormat="1" ht="17.25" customHeight="1" x14ac:dyDescent="0.25">
      <c r="B73" s="100">
        <v>43776</v>
      </c>
      <c r="C73" s="53" t="s">
        <v>11</v>
      </c>
      <c r="D73" s="54" t="s">
        <v>10</v>
      </c>
      <c r="E73" s="81" t="s">
        <v>10</v>
      </c>
      <c r="F73" s="72" t="s">
        <v>10</v>
      </c>
      <c r="G73" s="72" t="s">
        <v>10</v>
      </c>
      <c r="H73" s="72" t="s">
        <v>10</v>
      </c>
      <c r="I73" s="115"/>
      <c r="J73" s="116"/>
    </row>
    <row r="74" spans="2:10" s="68" customFormat="1" ht="103.5" customHeight="1" x14ac:dyDescent="0.25">
      <c r="B74" s="100">
        <v>43775</v>
      </c>
      <c r="C74" s="56" t="s">
        <v>8</v>
      </c>
      <c r="D74" s="57">
        <v>11059</v>
      </c>
      <c r="E74" s="82">
        <v>148186.25</v>
      </c>
      <c r="F74" s="73">
        <f>+E74/D74</f>
        <v>13.399606655212949</v>
      </c>
      <c r="G74" s="73">
        <v>13.25</v>
      </c>
      <c r="H74" s="73">
        <v>13.4</v>
      </c>
      <c r="I74" s="115" t="s">
        <v>49</v>
      </c>
      <c r="J74" s="116"/>
    </row>
    <row r="75" spans="2:10" s="68" customFormat="1" ht="103.5" customHeight="1" x14ac:dyDescent="0.25">
      <c r="B75" s="100">
        <v>43774</v>
      </c>
      <c r="C75" s="56" t="s">
        <v>18</v>
      </c>
      <c r="D75" s="57">
        <v>-11000</v>
      </c>
      <c r="E75" s="82">
        <v>-112189.61</v>
      </c>
      <c r="F75" s="73">
        <f>+E75/D75</f>
        <v>10.199055454545455</v>
      </c>
      <c r="G75" s="73">
        <v>10.19</v>
      </c>
      <c r="H75" s="73">
        <v>10.199999999999999</v>
      </c>
      <c r="I75" s="115" t="s">
        <v>49</v>
      </c>
      <c r="J75" s="116"/>
    </row>
    <row r="76" spans="2:10" s="68" customFormat="1" ht="105.75" customHeight="1" x14ac:dyDescent="0.25">
      <c r="B76" s="100">
        <v>43773</v>
      </c>
      <c r="C76" s="53" t="s">
        <v>18</v>
      </c>
      <c r="D76" s="54">
        <v>-65101</v>
      </c>
      <c r="E76" s="81">
        <v>-490128.57</v>
      </c>
      <c r="F76" s="72">
        <f>+E76/D76</f>
        <v>7.5287410331638531</v>
      </c>
      <c r="G76" s="72">
        <v>7.29</v>
      </c>
      <c r="H76" s="72">
        <v>8.0500000000000007</v>
      </c>
      <c r="I76" s="115" t="s">
        <v>49</v>
      </c>
      <c r="J76" s="116"/>
    </row>
    <row r="77" spans="2:10" s="68" customFormat="1" ht="105.75" customHeight="1" x14ac:dyDescent="0.25">
      <c r="B77" s="100">
        <v>43772</v>
      </c>
      <c r="C77" s="56" t="s">
        <v>18</v>
      </c>
      <c r="D77" s="57">
        <v>-14525</v>
      </c>
      <c r="E77" s="82">
        <v>-105095</v>
      </c>
      <c r="F77" s="73">
        <f>+E77/D77</f>
        <v>7.2354561101549058</v>
      </c>
      <c r="G77" s="73">
        <v>7.1</v>
      </c>
      <c r="H77" s="73">
        <v>7.8</v>
      </c>
      <c r="I77" s="115" t="s">
        <v>49</v>
      </c>
      <c r="J77" s="116"/>
    </row>
    <row r="78" spans="2:10" s="68" customFormat="1" ht="105.75" customHeight="1" x14ac:dyDescent="0.25">
      <c r="B78" s="100">
        <v>43771</v>
      </c>
      <c r="C78" s="56" t="s">
        <v>18</v>
      </c>
      <c r="D78" s="57">
        <v>-6109</v>
      </c>
      <c r="E78" s="82">
        <v>-46489.19</v>
      </c>
      <c r="F78" s="73">
        <f>+E78/D78</f>
        <v>7.6099508921263714</v>
      </c>
      <c r="G78" s="73">
        <v>7.29</v>
      </c>
      <c r="H78" s="73">
        <v>7.69</v>
      </c>
      <c r="I78" s="115" t="s">
        <v>49</v>
      </c>
      <c r="J78" s="116"/>
    </row>
    <row r="79" spans="2:10" s="68" customFormat="1" ht="17.25" customHeight="1" x14ac:dyDescent="0.25">
      <c r="B79" s="100">
        <v>43770</v>
      </c>
      <c r="C79" s="53" t="s">
        <v>11</v>
      </c>
      <c r="D79" s="54" t="s">
        <v>10</v>
      </c>
      <c r="E79" s="81" t="s">
        <v>10</v>
      </c>
      <c r="F79" s="72" t="s">
        <v>10</v>
      </c>
      <c r="G79" s="72" t="s">
        <v>10</v>
      </c>
      <c r="H79" s="72" t="s">
        <v>10</v>
      </c>
      <c r="I79" s="115"/>
      <c r="J79" s="116"/>
    </row>
    <row r="80" spans="2:10" s="68" customFormat="1" ht="17.25" customHeight="1" x14ac:dyDescent="0.25">
      <c r="B80" s="100">
        <v>43769</v>
      </c>
      <c r="C80" s="56" t="s">
        <v>11</v>
      </c>
      <c r="D80" s="57" t="s">
        <v>10</v>
      </c>
      <c r="E80" s="82" t="s">
        <v>10</v>
      </c>
      <c r="F80" s="73" t="s">
        <v>10</v>
      </c>
      <c r="G80" s="73" t="s">
        <v>10</v>
      </c>
      <c r="H80" s="73" t="s">
        <v>10</v>
      </c>
      <c r="I80" s="115"/>
      <c r="J80" s="116"/>
    </row>
    <row r="81" spans="2:10" s="68" customFormat="1" ht="17.25" customHeight="1" x14ac:dyDescent="0.25">
      <c r="B81" s="100">
        <v>43768</v>
      </c>
      <c r="C81" s="56" t="s">
        <v>11</v>
      </c>
      <c r="D81" s="57" t="s">
        <v>10</v>
      </c>
      <c r="E81" s="82" t="s">
        <v>10</v>
      </c>
      <c r="F81" s="73" t="s">
        <v>10</v>
      </c>
      <c r="G81" s="73" t="s">
        <v>10</v>
      </c>
      <c r="H81" s="73" t="s">
        <v>10</v>
      </c>
      <c r="I81" s="115"/>
      <c r="J81" s="116"/>
    </row>
    <row r="82" spans="2:10" s="68" customFormat="1" ht="17.25" customHeight="1" x14ac:dyDescent="0.25">
      <c r="B82" s="100">
        <v>43767</v>
      </c>
      <c r="C82" s="53" t="s">
        <v>11</v>
      </c>
      <c r="D82" s="54" t="s">
        <v>10</v>
      </c>
      <c r="E82" s="81" t="s">
        <v>10</v>
      </c>
      <c r="F82" s="72" t="s">
        <v>10</v>
      </c>
      <c r="G82" s="72" t="s">
        <v>10</v>
      </c>
      <c r="H82" s="72" t="s">
        <v>10</v>
      </c>
      <c r="I82" s="115"/>
      <c r="J82" s="116"/>
    </row>
    <row r="83" spans="2:10" s="68" customFormat="1" ht="17.25" customHeight="1" x14ac:dyDescent="0.25">
      <c r="B83" s="100">
        <v>43766</v>
      </c>
      <c r="C83" s="56" t="s">
        <v>11</v>
      </c>
      <c r="D83" s="57" t="s">
        <v>10</v>
      </c>
      <c r="E83" s="82" t="s">
        <v>10</v>
      </c>
      <c r="F83" s="73" t="s">
        <v>10</v>
      </c>
      <c r="G83" s="73" t="s">
        <v>10</v>
      </c>
      <c r="H83" s="73" t="s">
        <v>10</v>
      </c>
      <c r="I83" s="115"/>
      <c r="J83" s="116"/>
    </row>
    <row r="84" spans="2:10" s="68" customFormat="1" ht="17.25" customHeight="1" x14ac:dyDescent="0.25">
      <c r="B84" s="100">
        <v>43765</v>
      </c>
      <c r="C84" s="56" t="s">
        <v>11</v>
      </c>
      <c r="D84" s="57" t="s">
        <v>10</v>
      </c>
      <c r="E84" s="82" t="s">
        <v>10</v>
      </c>
      <c r="F84" s="73" t="s">
        <v>10</v>
      </c>
      <c r="G84" s="73" t="s">
        <v>10</v>
      </c>
      <c r="H84" s="73" t="s">
        <v>10</v>
      </c>
      <c r="I84" s="115"/>
      <c r="J84" s="116"/>
    </row>
    <row r="85" spans="2:10" s="68" customFormat="1" ht="17.25" customHeight="1" x14ac:dyDescent="0.25">
      <c r="B85" s="100">
        <v>43764</v>
      </c>
      <c r="C85" s="53" t="s">
        <v>11</v>
      </c>
      <c r="D85" s="54" t="s">
        <v>10</v>
      </c>
      <c r="E85" s="81" t="s">
        <v>10</v>
      </c>
      <c r="F85" s="72" t="s">
        <v>10</v>
      </c>
      <c r="G85" s="72" t="s">
        <v>10</v>
      </c>
      <c r="H85" s="72" t="s">
        <v>10</v>
      </c>
      <c r="I85" s="115"/>
      <c r="J85" s="116"/>
    </row>
    <row r="86" spans="2:10" s="68" customFormat="1" ht="17.25" customHeight="1" x14ac:dyDescent="0.25">
      <c r="B86" s="100">
        <v>43763</v>
      </c>
      <c r="C86" s="56" t="s">
        <v>11</v>
      </c>
      <c r="D86" s="57" t="s">
        <v>10</v>
      </c>
      <c r="E86" s="82" t="s">
        <v>10</v>
      </c>
      <c r="F86" s="73" t="s">
        <v>10</v>
      </c>
      <c r="G86" s="73" t="s">
        <v>10</v>
      </c>
      <c r="H86" s="73" t="s">
        <v>10</v>
      </c>
      <c r="I86" s="115"/>
      <c r="J86" s="116"/>
    </row>
    <row r="87" spans="2:10" s="68" customFormat="1" ht="104.25" customHeight="1" x14ac:dyDescent="0.25">
      <c r="B87" s="100">
        <v>43762</v>
      </c>
      <c r="C87" s="56" t="s">
        <v>8</v>
      </c>
      <c r="D87" s="57">
        <v>16844</v>
      </c>
      <c r="E87" s="82">
        <v>224913.52</v>
      </c>
      <c r="F87" s="73">
        <f>+E87/D87</f>
        <v>13.352738066967465</v>
      </c>
      <c r="G87" s="73">
        <v>13.35</v>
      </c>
      <c r="H87" s="73">
        <v>13.39</v>
      </c>
      <c r="I87" s="115" t="s">
        <v>49</v>
      </c>
      <c r="J87" s="116"/>
    </row>
    <row r="88" spans="2:10" s="68" customFormat="1" ht="108.75" customHeight="1" x14ac:dyDescent="0.25">
      <c r="B88" s="100">
        <v>43761</v>
      </c>
      <c r="C88" s="53" t="s">
        <v>8</v>
      </c>
      <c r="D88" s="54">
        <v>31000</v>
      </c>
      <c r="E88" s="81">
        <v>437776.47</v>
      </c>
      <c r="F88" s="72">
        <f>+E88/D88</f>
        <v>14.121821612903226</v>
      </c>
      <c r="G88" s="72">
        <v>14.05</v>
      </c>
      <c r="H88" s="72">
        <v>14.18</v>
      </c>
      <c r="I88" s="115" t="s">
        <v>49</v>
      </c>
      <c r="J88" s="116"/>
    </row>
    <row r="89" spans="2:10" s="68" customFormat="1" ht="104.25" customHeight="1" x14ac:dyDescent="0.25">
      <c r="B89" s="100">
        <v>43760</v>
      </c>
      <c r="C89" s="56" t="s">
        <v>8</v>
      </c>
      <c r="D89" s="57">
        <v>46314</v>
      </c>
      <c r="E89" s="82">
        <v>661918.25</v>
      </c>
      <c r="F89" s="73">
        <f>+E89/D89</f>
        <v>14.291968951073109</v>
      </c>
      <c r="G89" s="73">
        <v>14.2</v>
      </c>
      <c r="H89" s="73">
        <v>14.39</v>
      </c>
      <c r="I89" s="115" t="s">
        <v>49</v>
      </c>
      <c r="J89" s="116"/>
    </row>
    <row r="90" spans="2:10" s="68" customFormat="1" ht="17.25" customHeight="1" x14ac:dyDescent="0.25">
      <c r="B90" s="100">
        <v>43759</v>
      </c>
      <c r="C90" s="56" t="s">
        <v>11</v>
      </c>
      <c r="D90" s="57" t="s">
        <v>10</v>
      </c>
      <c r="E90" s="82" t="s">
        <v>10</v>
      </c>
      <c r="F90" s="73" t="s">
        <v>10</v>
      </c>
      <c r="G90" s="73" t="s">
        <v>10</v>
      </c>
      <c r="H90" s="73" t="s">
        <v>10</v>
      </c>
      <c r="I90" s="115"/>
      <c r="J90" s="116"/>
    </row>
    <row r="91" spans="2:10" s="68" customFormat="1" ht="17.25" customHeight="1" x14ac:dyDescent="0.25">
      <c r="B91" s="100">
        <v>43758</v>
      </c>
      <c r="C91" s="53" t="s">
        <v>11</v>
      </c>
      <c r="D91" s="54" t="s">
        <v>10</v>
      </c>
      <c r="E91" s="81" t="s">
        <v>10</v>
      </c>
      <c r="F91" s="72" t="s">
        <v>10</v>
      </c>
      <c r="G91" s="72" t="s">
        <v>10</v>
      </c>
      <c r="H91" s="72" t="s">
        <v>10</v>
      </c>
      <c r="I91" s="115"/>
      <c r="J91" s="116"/>
    </row>
    <row r="92" spans="2:10" s="68" customFormat="1" ht="17.25" customHeight="1" x14ac:dyDescent="0.25">
      <c r="B92" s="100">
        <v>43757</v>
      </c>
      <c r="C92" s="56" t="s">
        <v>11</v>
      </c>
      <c r="D92" s="57" t="s">
        <v>10</v>
      </c>
      <c r="E92" s="82" t="s">
        <v>10</v>
      </c>
      <c r="F92" s="73" t="s">
        <v>10</v>
      </c>
      <c r="G92" s="73" t="s">
        <v>10</v>
      </c>
      <c r="H92" s="73" t="s">
        <v>10</v>
      </c>
      <c r="I92" s="115"/>
      <c r="J92" s="116"/>
    </row>
    <row r="93" spans="2:10" s="68" customFormat="1" ht="17.25" customHeight="1" x14ac:dyDescent="0.25">
      <c r="B93" s="100">
        <v>43756</v>
      </c>
      <c r="C93" s="56" t="s">
        <v>11</v>
      </c>
      <c r="D93" s="57" t="s">
        <v>10</v>
      </c>
      <c r="E93" s="82" t="s">
        <v>10</v>
      </c>
      <c r="F93" s="73" t="s">
        <v>10</v>
      </c>
      <c r="G93" s="73" t="s">
        <v>10</v>
      </c>
      <c r="H93" s="73" t="s">
        <v>10</v>
      </c>
      <c r="I93" s="115"/>
      <c r="J93" s="116"/>
    </row>
    <row r="94" spans="2:10" s="68" customFormat="1" ht="17.25" customHeight="1" x14ac:dyDescent="0.25">
      <c r="B94" s="100">
        <v>43755</v>
      </c>
      <c r="C94" s="53" t="s">
        <v>11</v>
      </c>
      <c r="D94" s="54" t="s">
        <v>10</v>
      </c>
      <c r="E94" s="81" t="s">
        <v>10</v>
      </c>
      <c r="F94" s="72" t="s">
        <v>10</v>
      </c>
      <c r="G94" s="72" t="s">
        <v>10</v>
      </c>
      <c r="H94" s="72" t="s">
        <v>10</v>
      </c>
      <c r="I94" s="115"/>
      <c r="J94" s="116"/>
    </row>
    <row r="95" spans="2:10" s="68" customFormat="1" ht="17.25" customHeight="1" x14ac:dyDescent="0.25">
      <c r="B95" s="100">
        <v>43754</v>
      </c>
      <c r="C95" s="56" t="s">
        <v>11</v>
      </c>
      <c r="D95" s="57" t="s">
        <v>10</v>
      </c>
      <c r="E95" s="82" t="s">
        <v>10</v>
      </c>
      <c r="F95" s="73" t="s">
        <v>10</v>
      </c>
      <c r="G95" s="73" t="s">
        <v>10</v>
      </c>
      <c r="H95" s="73" t="s">
        <v>10</v>
      </c>
      <c r="I95" s="115"/>
      <c r="J95" s="116"/>
    </row>
    <row r="96" spans="2:10" s="68" customFormat="1" ht="17.25" customHeight="1" x14ac:dyDescent="0.25">
      <c r="B96" s="100">
        <v>43753</v>
      </c>
      <c r="C96" s="56" t="s">
        <v>11</v>
      </c>
      <c r="D96" s="57" t="s">
        <v>10</v>
      </c>
      <c r="E96" s="82" t="s">
        <v>10</v>
      </c>
      <c r="F96" s="73" t="s">
        <v>10</v>
      </c>
      <c r="G96" s="73" t="s">
        <v>10</v>
      </c>
      <c r="H96" s="73" t="s">
        <v>10</v>
      </c>
      <c r="I96" s="115"/>
      <c r="J96" s="116"/>
    </row>
    <row r="97" spans="2:10" s="68" customFormat="1" ht="94.5" customHeight="1" x14ac:dyDescent="0.25">
      <c r="B97" s="100">
        <v>43752</v>
      </c>
      <c r="C97" s="53" t="s">
        <v>18</v>
      </c>
      <c r="D97" s="54">
        <v>-25000</v>
      </c>
      <c r="E97" s="81">
        <v>-310200</v>
      </c>
      <c r="F97" s="72">
        <f>+E97/D97</f>
        <v>12.407999999999999</v>
      </c>
      <c r="G97" s="72">
        <v>12.1</v>
      </c>
      <c r="H97" s="72">
        <v>12.8</v>
      </c>
      <c r="I97" s="115" t="s">
        <v>49</v>
      </c>
      <c r="J97" s="116"/>
    </row>
    <row r="98" spans="2:10" s="68" customFormat="1" ht="94.5" customHeight="1" x14ac:dyDescent="0.25">
      <c r="B98" s="100">
        <v>43751</v>
      </c>
      <c r="C98" s="56" t="s">
        <v>18</v>
      </c>
      <c r="D98" s="57">
        <v>-15800</v>
      </c>
      <c r="E98" s="82">
        <v>-188020</v>
      </c>
      <c r="F98" s="73">
        <f>+E98/D98</f>
        <v>11.9</v>
      </c>
      <c r="G98" s="73">
        <v>11.9</v>
      </c>
      <c r="H98" s="73">
        <v>11.9</v>
      </c>
      <c r="I98" s="115" t="s">
        <v>49</v>
      </c>
      <c r="J98" s="116"/>
    </row>
    <row r="99" spans="2:10" s="68" customFormat="1" ht="17.25" customHeight="1" x14ac:dyDescent="0.25">
      <c r="B99" s="100">
        <v>43750</v>
      </c>
      <c r="C99" s="56" t="s">
        <v>11</v>
      </c>
      <c r="D99" s="57" t="s">
        <v>10</v>
      </c>
      <c r="E99" s="82" t="s">
        <v>10</v>
      </c>
      <c r="F99" s="73" t="s">
        <v>10</v>
      </c>
      <c r="G99" s="73" t="s">
        <v>10</v>
      </c>
      <c r="H99" s="73" t="s">
        <v>10</v>
      </c>
      <c r="I99" s="115"/>
      <c r="J99" s="116"/>
    </row>
    <row r="100" spans="2:10" s="68" customFormat="1" ht="17.25" customHeight="1" x14ac:dyDescent="0.25">
      <c r="B100" s="100">
        <v>43749</v>
      </c>
      <c r="C100" s="53" t="s">
        <v>11</v>
      </c>
      <c r="D100" s="54" t="s">
        <v>10</v>
      </c>
      <c r="E100" s="81" t="s">
        <v>10</v>
      </c>
      <c r="F100" s="72" t="s">
        <v>10</v>
      </c>
      <c r="G100" s="72" t="s">
        <v>10</v>
      </c>
      <c r="H100" s="72" t="s">
        <v>10</v>
      </c>
      <c r="I100" s="115"/>
      <c r="J100" s="116"/>
    </row>
    <row r="101" spans="2:10" s="68" customFormat="1" ht="17.25" customHeight="1" x14ac:dyDescent="0.25">
      <c r="B101" s="100">
        <v>43748</v>
      </c>
      <c r="C101" s="56" t="s">
        <v>11</v>
      </c>
      <c r="D101" s="57" t="s">
        <v>10</v>
      </c>
      <c r="E101" s="82" t="s">
        <v>10</v>
      </c>
      <c r="F101" s="73" t="s">
        <v>10</v>
      </c>
      <c r="G101" s="73" t="s">
        <v>10</v>
      </c>
      <c r="H101" s="73" t="s">
        <v>10</v>
      </c>
      <c r="I101" s="115"/>
      <c r="J101" s="116"/>
    </row>
    <row r="102" spans="2:10" s="68" customFormat="1" ht="17.25" customHeight="1" x14ac:dyDescent="0.25">
      <c r="B102" s="100">
        <v>43747</v>
      </c>
      <c r="C102" s="56" t="s">
        <v>11</v>
      </c>
      <c r="D102" s="57" t="s">
        <v>10</v>
      </c>
      <c r="E102" s="82" t="s">
        <v>10</v>
      </c>
      <c r="F102" s="73" t="s">
        <v>10</v>
      </c>
      <c r="G102" s="73" t="s">
        <v>10</v>
      </c>
      <c r="H102" s="73" t="s">
        <v>10</v>
      </c>
      <c r="I102" s="115"/>
      <c r="J102" s="116"/>
    </row>
    <row r="103" spans="2:10" s="68" customFormat="1" ht="17.25" customHeight="1" x14ac:dyDescent="0.25">
      <c r="B103" s="100">
        <v>43746</v>
      </c>
      <c r="C103" s="53" t="s">
        <v>11</v>
      </c>
      <c r="D103" s="54" t="s">
        <v>10</v>
      </c>
      <c r="E103" s="81" t="s">
        <v>10</v>
      </c>
      <c r="F103" s="72" t="s">
        <v>10</v>
      </c>
      <c r="G103" s="72" t="s">
        <v>10</v>
      </c>
      <c r="H103" s="72" t="s">
        <v>10</v>
      </c>
      <c r="I103" s="115"/>
      <c r="J103" s="116"/>
    </row>
    <row r="104" spans="2:10" s="68" customFormat="1" ht="94.5" customHeight="1" x14ac:dyDescent="0.25">
      <c r="B104" s="100">
        <v>43745</v>
      </c>
      <c r="C104" s="56" t="s">
        <v>8</v>
      </c>
      <c r="D104" s="57">
        <v>52000</v>
      </c>
      <c r="E104" s="82">
        <v>777294.45</v>
      </c>
      <c r="F104" s="73">
        <f>+E104/D104</f>
        <v>14.947970192307691</v>
      </c>
      <c r="G104" s="73">
        <v>14.85</v>
      </c>
      <c r="H104" s="73">
        <v>15</v>
      </c>
      <c r="I104" s="115" t="s">
        <v>49</v>
      </c>
      <c r="J104" s="116"/>
    </row>
    <row r="105" spans="2:10" s="68" customFormat="1" ht="94.5" customHeight="1" x14ac:dyDescent="0.25">
      <c r="B105" s="100">
        <v>43744</v>
      </c>
      <c r="C105" s="56" t="s">
        <v>8</v>
      </c>
      <c r="D105" s="57">
        <v>400</v>
      </c>
      <c r="E105" s="82">
        <v>5400</v>
      </c>
      <c r="F105" s="73">
        <f>+E105/D105</f>
        <v>13.5</v>
      </c>
      <c r="G105" s="73">
        <v>13.5</v>
      </c>
      <c r="H105" s="73">
        <v>13.5</v>
      </c>
      <c r="I105" s="115" t="s">
        <v>49</v>
      </c>
      <c r="J105" s="116"/>
    </row>
    <row r="106" spans="2:10" s="68" customFormat="1" ht="17.25" customHeight="1" x14ac:dyDescent="0.25">
      <c r="B106" s="100">
        <v>43743</v>
      </c>
      <c r="C106" s="56" t="s">
        <v>11</v>
      </c>
      <c r="D106" s="57" t="s">
        <v>10</v>
      </c>
      <c r="E106" s="82" t="s">
        <v>10</v>
      </c>
      <c r="F106" s="73" t="s">
        <v>10</v>
      </c>
      <c r="G106" s="73" t="s">
        <v>10</v>
      </c>
      <c r="H106" s="73" t="s">
        <v>10</v>
      </c>
      <c r="I106" s="115"/>
      <c r="J106" s="116"/>
    </row>
    <row r="107" spans="2:10" s="68" customFormat="1" ht="91.5" customHeight="1" x14ac:dyDescent="0.25">
      <c r="B107" s="100">
        <v>43742</v>
      </c>
      <c r="C107" s="56" t="s">
        <v>8</v>
      </c>
      <c r="D107" s="57">
        <v>18838</v>
      </c>
      <c r="E107" s="82">
        <v>265965</v>
      </c>
      <c r="F107" s="73">
        <f>+E107/D107</f>
        <v>14.118536999681496</v>
      </c>
      <c r="G107" s="73">
        <v>14.1</v>
      </c>
      <c r="H107" s="73">
        <v>14.17</v>
      </c>
      <c r="I107" s="115" t="s">
        <v>49</v>
      </c>
      <c r="J107" s="116"/>
    </row>
    <row r="108" spans="2:10" s="68" customFormat="1" ht="17.25" customHeight="1" x14ac:dyDescent="0.25">
      <c r="B108" s="100">
        <v>43741</v>
      </c>
      <c r="C108" s="56" t="s">
        <v>11</v>
      </c>
      <c r="D108" s="57" t="s">
        <v>10</v>
      </c>
      <c r="E108" s="82" t="s">
        <v>10</v>
      </c>
      <c r="F108" s="73" t="s">
        <v>10</v>
      </c>
      <c r="G108" s="73" t="s">
        <v>10</v>
      </c>
      <c r="H108" s="73" t="s">
        <v>10</v>
      </c>
      <c r="I108" s="115"/>
      <c r="J108" s="116"/>
    </row>
    <row r="109" spans="2:10" s="68" customFormat="1" ht="17.25" customHeight="1" x14ac:dyDescent="0.25">
      <c r="B109" s="100">
        <v>43740</v>
      </c>
      <c r="C109" s="53" t="s">
        <v>11</v>
      </c>
      <c r="D109" s="54" t="s">
        <v>10</v>
      </c>
      <c r="E109" s="81" t="s">
        <v>10</v>
      </c>
      <c r="F109" s="72" t="s">
        <v>10</v>
      </c>
      <c r="G109" s="72" t="s">
        <v>10</v>
      </c>
      <c r="H109" s="72" t="s">
        <v>10</v>
      </c>
      <c r="I109" s="115"/>
      <c r="J109" s="116"/>
    </row>
    <row r="110" spans="2:10" s="68" customFormat="1" ht="17.25" customHeight="1" x14ac:dyDescent="0.25">
      <c r="B110" s="100">
        <v>43739</v>
      </c>
      <c r="C110" s="56" t="s">
        <v>11</v>
      </c>
      <c r="D110" s="57" t="s">
        <v>10</v>
      </c>
      <c r="E110" s="82" t="s">
        <v>10</v>
      </c>
      <c r="F110" s="73" t="s">
        <v>10</v>
      </c>
      <c r="G110" s="73" t="s">
        <v>10</v>
      </c>
      <c r="H110" s="73" t="s">
        <v>10</v>
      </c>
      <c r="I110" s="115"/>
      <c r="J110" s="116"/>
    </row>
    <row r="111" spans="2:10" s="68" customFormat="1" ht="17.25" customHeight="1" x14ac:dyDescent="0.25">
      <c r="B111" s="100">
        <v>43738</v>
      </c>
      <c r="C111" s="56" t="s">
        <v>11</v>
      </c>
      <c r="D111" s="57" t="s">
        <v>10</v>
      </c>
      <c r="E111" s="82" t="s">
        <v>10</v>
      </c>
      <c r="F111" s="73" t="s">
        <v>10</v>
      </c>
      <c r="G111" s="73" t="s">
        <v>10</v>
      </c>
      <c r="H111" s="73" t="s">
        <v>10</v>
      </c>
      <c r="I111" s="115"/>
      <c r="J111" s="116"/>
    </row>
    <row r="112" spans="2:10" s="68" customFormat="1" ht="17.25" customHeight="1" x14ac:dyDescent="0.25">
      <c r="B112" s="100">
        <v>43737</v>
      </c>
      <c r="C112" s="53" t="s">
        <v>11</v>
      </c>
      <c r="D112" s="54" t="s">
        <v>10</v>
      </c>
      <c r="E112" s="81" t="s">
        <v>10</v>
      </c>
      <c r="F112" s="72" t="s">
        <v>10</v>
      </c>
      <c r="G112" s="72" t="s">
        <v>10</v>
      </c>
      <c r="H112" s="72" t="s">
        <v>10</v>
      </c>
      <c r="I112" s="115"/>
      <c r="J112" s="116"/>
    </row>
    <row r="113" spans="2:10" s="68" customFormat="1" ht="17.25" customHeight="1" x14ac:dyDescent="0.25">
      <c r="B113" s="100">
        <v>43736</v>
      </c>
      <c r="C113" s="56" t="s">
        <v>11</v>
      </c>
      <c r="D113" s="57" t="s">
        <v>10</v>
      </c>
      <c r="E113" s="82" t="s">
        <v>10</v>
      </c>
      <c r="F113" s="73" t="s">
        <v>10</v>
      </c>
      <c r="G113" s="73" t="s">
        <v>10</v>
      </c>
      <c r="H113" s="73" t="s">
        <v>10</v>
      </c>
      <c r="I113" s="115"/>
      <c r="J113" s="116"/>
    </row>
    <row r="114" spans="2:10" s="68" customFormat="1" ht="17.25" customHeight="1" x14ac:dyDescent="0.25">
      <c r="B114" s="100">
        <v>43735</v>
      </c>
      <c r="C114" s="56" t="s">
        <v>11</v>
      </c>
      <c r="D114" s="57" t="s">
        <v>10</v>
      </c>
      <c r="E114" s="82" t="s">
        <v>10</v>
      </c>
      <c r="F114" s="73" t="s">
        <v>10</v>
      </c>
      <c r="G114" s="73" t="s">
        <v>10</v>
      </c>
      <c r="H114" s="73" t="s">
        <v>10</v>
      </c>
      <c r="I114" s="115"/>
      <c r="J114" s="116"/>
    </row>
    <row r="115" spans="2:10" s="68" customFormat="1" ht="17.25" customHeight="1" x14ac:dyDescent="0.25">
      <c r="B115" s="100">
        <v>43734</v>
      </c>
      <c r="C115" s="53" t="s">
        <v>11</v>
      </c>
      <c r="D115" s="54" t="s">
        <v>10</v>
      </c>
      <c r="E115" s="81" t="s">
        <v>10</v>
      </c>
      <c r="F115" s="72" t="s">
        <v>10</v>
      </c>
      <c r="G115" s="72" t="s">
        <v>10</v>
      </c>
      <c r="H115" s="72" t="s">
        <v>10</v>
      </c>
      <c r="I115" s="115"/>
      <c r="J115" s="116"/>
    </row>
    <row r="116" spans="2:10" s="68" customFormat="1" ht="17.25" customHeight="1" x14ac:dyDescent="0.25">
      <c r="B116" s="100">
        <v>43733</v>
      </c>
      <c r="C116" s="56" t="s">
        <v>11</v>
      </c>
      <c r="D116" s="57" t="s">
        <v>10</v>
      </c>
      <c r="E116" s="82" t="s">
        <v>10</v>
      </c>
      <c r="F116" s="73" t="s">
        <v>10</v>
      </c>
      <c r="G116" s="73" t="s">
        <v>10</v>
      </c>
      <c r="H116" s="73" t="s">
        <v>10</v>
      </c>
      <c r="I116" s="115"/>
      <c r="J116" s="116"/>
    </row>
    <row r="117" spans="2:10" s="68" customFormat="1" ht="17.25" customHeight="1" x14ac:dyDescent="0.25">
      <c r="B117" s="100">
        <v>43732</v>
      </c>
      <c r="C117" s="56" t="s">
        <v>11</v>
      </c>
      <c r="D117" s="57" t="s">
        <v>10</v>
      </c>
      <c r="E117" s="82" t="s">
        <v>10</v>
      </c>
      <c r="F117" s="73" t="s">
        <v>10</v>
      </c>
      <c r="G117" s="73" t="s">
        <v>10</v>
      </c>
      <c r="H117" s="73" t="s">
        <v>10</v>
      </c>
      <c r="I117" s="115"/>
      <c r="J117" s="116"/>
    </row>
    <row r="118" spans="2:10" s="68" customFormat="1" ht="17.25" customHeight="1" x14ac:dyDescent="0.25">
      <c r="B118" s="100">
        <v>43731</v>
      </c>
      <c r="C118" s="53" t="s">
        <v>11</v>
      </c>
      <c r="D118" s="54" t="s">
        <v>10</v>
      </c>
      <c r="E118" s="81" t="s">
        <v>10</v>
      </c>
      <c r="F118" s="72" t="s">
        <v>10</v>
      </c>
      <c r="G118" s="72" t="s">
        <v>10</v>
      </c>
      <c r="H118" s="72" t="s">
        <v>10</v>
      </c>
      <c r="I118" s="115"/>
      <c r="J118" s="116"/>
    </row>
    <row r="119" spans="2:10" s="68" customFormat="1" ht="17.25" customHeight="1" x14ac:dyDescent="0.25">
      <c r="B119" s="100">
        <v>43730</v>
      </c>
      <c r="C119" s="56" t="s">
        <v>11</v>
      </c>
      <c r="D119" s="57" t="s">
        <v>10</v>
      </c>
      <c r="E119" s="82" t="s">
        <v>10</v>
      </c>
      <c r="F119" s="73" t="s">
        <v>10</v>
      </c>
      <c r="G119" s="73" t="s">
        <v>10</v>
      </c>
      <c r="H119" s="73" t="s">
        <v>10</v>
      </c>
      <c r="I119" s="115"/>
      <c r="J119" s="116"/>
    </row>
    <row r="120" spans="2:10" s="68" customFormat="1" ht="17.25" customHeight="1" x14ac:dyDescent="0.25">
      <c r="B120" s="100">
        <v>43729</v>
      </c>
      <c r="C120" s="56" t="s">
        <v>11</v>
      </c>
      <c r="D120" s="57" t="s">
        <v>10</v>
      </c>
      <c r="E120" s="82" t="s">
        <v>10</v>
      </c>
      <c r="F120" s="73" t="s">
        <v>10</v>
      </c>
      <c r="G120" s="73" t="s">
        <v>10</v>
      </c>
      <c r="H120" s="73" t="s">
        <v>10</v>
      </c>
      <c r="I120" s="115"/>
      <c r="J120" s="116"/>
    </row>
    <row r="121" spans="2:10" s="68" customFormat="1" ht="92.25" customHeight="1" x14ac:dyDescent="0.25">
      <c r="B121" s="100">
        <v>43728</v>
      </c>
      <c r="C121" s="53" t="s">
        <v>8</v>
      </c>
      <c r="D121" s="54">
        <v>31000</v>
      </c>
      <c r="E121" s="81">
        <v>432450</v>
      </c>
      <c r="F121" s="72">
        <f>+E121/D121</f>
        <v>13.95</v>
      </c>
      <c r="G121" s="72">
        <v>13.95</v>
      </c>
      <c r="H121" s="72">
        <v>13.95</v>
      </c>
      <c r="I121" s="115" t="s">
        <v>49</v>
      </c>
      <c r="J121" s="116"/>
    </row>
    <row r="122" spans="2:10" s="68" customFormat="1" ht="87.75" customHeight="1" x14ac:dyDescent="0.25">
      <c r="B122" s="100">
        <v>43727</v>
      </c>
      <c r="C122" s="56" t="s">
        <v>8</v>
      </c>
      <c r="D122" s="57">
        <v>26240</v>
      </c>
      <c r="E122" s="82">
        <v>389422.98</v>
      </c>
      <c r="F122" s="73">
        <f>+E122/D122</f>
        <v>14.840814786585366</v>
      </c>
      <c r="G122" s="73">
        <v>14.75</v>
      </c>
      <c r="H122" s="73">
        <v>14.95</v>
      </c>
      <c r="I122" s="115" t="s">
        <v>49</v>
      </c>
      <c r="J122" s="116"/>
    </row>
    <row r="123" spans="2:10" s="68" customFormat="1" ht="17.25" customHeight="1" x14ac:dyDescent="0.25">
      <c r="B123" s="100">
        <v>43726</v>
      </c>
      <c r="C123" s="56" t="s">
        <v>11</v>
      </c>
      <c r="D123" s="57" t="s">
        <v>10</v>
      </c>
      <c r="E123" s="82" t="s">
        <v>10</v>
      </c>
      <c r="F123" s="73" t="s">
        <v>10</v>
      </c>
      <c r="G123" s="73" t="s">
        <v>10</v>
      </c>
      <c r="H123" s="73" t="s">
        <v>10</v>
      </c>
      <c r="I123" s="115"/>
      <c r="J123" s="116"/>
    </row>
    <row r="124" spans="2:10" s="68" customFormat="1" ht="17.25" customHeight="1" x14ac:dyDescent="0.25">
      <c r="B124" s="100">
        <v>43725</v>
      </c>
      <c r="C124" s="56" t="s">
        <v>11</v>
      </c>
      <c r="D124" s="57" t="s">
        <v>10</v>
      </c>
      <c r="E124" s="82" t="s">
        <v>10</v>
      </c>
      <c r="F124" s="73" t="s">
        <v>10</v>
      </c>
      <c r="G124" s="73" t="s">
        <v>10</v>
      </c>
      <c r="H124" s="73" t="s">
        <v>10</v>
      </c>
      <c r="I124" s="115"/>
      <c r="J124" s="116"/>
    </row>
    <row r="125" spans="2:10" s="68" customFormat="1" ht="17.25" customHeight="1" x14ac:dyDescent="0.25">
      <c r="B125" s="100">
        <v>43724</v>
      </c>
      <c r="C125" s="56" t="s">
        <v>11</v>
      </c>
      <c r="D125" s="57" t="s">
        <v>10</v>
      </c>
      <c r="E125" s="82" t="s">
        <v>10</v>
      </c>
      <c r="F125" s="73" t="s">
        <v>10</v>
      </c>
      <c r="G125" s="73" t="s">
        <v>10</v>
      </c>
      <c r="H125" s="73" t="s">
        <v>10</v>
      </c>
      <c r="I125" s="115"/>
      <c r="J125" s="116"/>
    </row>
    <row r="126" spans="2:10" s="68" customFormat="1" ht="17.25" customHeight="1" x14ac:dyDescent="0.25">
      <c r="B126" s="100">
        <v>43723</v>
      </c>
      <c r="C126" s="56" t="s">
        <v>11</v>
      </c>
      <c r="D126" s="57" t="s">
        <v>10</v>
      </c>
      <c r="E126" s="82" t="s">
        <v>10</v>
      </c>
      <c r="F126" s="73" t="s">
        <v>10</v>
      </c>
      <c r="G126" s="73" t="s">
        <v>10</v>
      </c>
      <c r="H126" s="73" t="s">
        <v>10</v>
      </c>
      <c r="I126" s="115"/>
      <c r="J126" s="116"/>
    </row>
    <row r="127" spans="2:10" s="68" customFormat="1" ht="17.25" customHeight="1" x14ac:dyDescent="0.25">
      <c r="B127" s="100">
        <v>43722</v>
      </c>
      <c r="C127" s="56" t="s">
        <v>11</v>
      </c>
      <c r="D127" s="57" t="s">
        <v>10</v>
      </c>
      <c r="E127" s="82" t="s">
        <v>10</v>
      </c>
      <c r="F127" s="73" t="s">
        <v>10</v>
      </c>
      <c r="G127" s="73" t="s">
        <v>10</v>
      </c>
      <c r="H127" s="73" t="s">
        <v>10</v>
      </c>
      <c r="I127" s="115"/>
      <c r="J127" s="116"/>
    </row>
    <row r="128" spans="2:10" s="68" customFormat="1" ht="17.25" customHeight="1" x14ac:dyDescent="0.25">
      <c r="B128" s="100">
        <v>43721</v>
      </c>
      <c r="C128" s="56" t="s">
        <v>11</v>
      </c>
      <c r="D128" s="57" t="s">
        <v>10</v>
      </c>
      <c r="E128" s="82" t="s">
        <v>10</v>
      </c>
      <c r="F128" s="73" t="s">
        <v>10</v>
      </c>
      <c r="G128" s="73" t="s">
        <v>10</v>
      </c>
      <c r="H128" s="73" t="s">
        <v>10</v>
      </c>
      <c r="I128" s="115"/>
      <c r="J128" s="116"/>
    </row>
    <row r="129" spans="2:10" s="68" customFormat="1" ht="17.25" customHeight="1" x14ac:dyDescent="0.25">
      <c r="B129" s="100">
        <v>43720</v>
      </c>
      <c r="C129" s="53" t="s">
        <v>11</v>
      </c>
      <c r="D129" s="54" t="s">
        <v>10</v>
      </c>
      <c r="E129" s="81" t="s">
        <v>10</v>
      </c>
      <c r="F129" s="72" t="s">
        <v>10</v>
      </c>
      <c r="G129" s="72" t="s">
        <v>10</v>
      </c>
      <c r="H129" s="72" t="s">
        <v>10</v>
      </c>
      <c r="I129" s="115"/>
      <c r="J129" s="116"/>
    </row>
    <row r="130" spans="2:10" s="68" customFormat="1" ht="17.25" customHeight="1" x14ac:dyDescent="0.25">
      <c r="B130" s="100">
        <v>43719</v>
      </c>
      <c r="C130" s="53" t="s">
        <v>11</v>
      </c>
      <c r="D130" s="54" t="s">
        <v>10</v>
      </c>
      <c r="E130" s="81" t="s">
        <v>10</v>
      </c>
      <c r="F130" s="72" t="s">
        <v>10</v>
      </c>
      <c r="G130" s="72" t="s">
        <v>10</v>
      </c>
      <c r="H130" s="72" t="s">
        <v>10</v>
      </c>
      <c r="I130" s="115"/>
      <c r="J130" s="116"/>
    </row>
    <row r="131" spans="2:10" s="68" customFormat="1" ht="17.25" customHeight="1" x14ac:dyDescent="0.25">
      <c r="B131" s="100">
        <v>43718</v>
      </c>
      <c r="C131" s="56" t="s">
        <v>11</v>
      </c>
      <c r="D131" s="57" t="s">
        <v>10</v>
      </c>
      <c r="E131" s="82" t="s">
        <v>10</v>
      </c>
      <c r="F131" s="73" t="s">
        <v>10</v>
      </c>
      <c r="G131" s="73" t="s">
        <v>10</v>
      </c>
      <c r="H131" s="73" t="s">
        <v>10</v>
      </c>
      <c r="I131" s="115"/>
      <c r="J131" s="116"/>
    </row>
    <row r="132" spans="2:10" s="68" customFormat="1" ht="87.75" customHeight="1" x14ac:dyDescent="0.25">
      <c r="B132" s="100">
        <v>43717</v>
      </c>
      <c r="C132" s="56" t="s">
        <v>8</v>
      </c>
      <c r="D132" s="57">
        <v>48328</v>
      </c>
      <c r="E132" s="82">
        <v>549180.13</v>
      </c>
      <c r="F132" s="73">
        <f>+E132/D132</f>
        <v>11.363601431882138</v>
      </c>
      <c r="G132" s="73">
        <v>11.25</v>
      </c>
      <c r="H132" s="73">
        <v>11.46</v>
      </c>
      <c r="I132" s="115" t="s">
        <v>49</v>
      </c>
      <c r="J132" s="116"/>
    </row>
    <row r="133" spans="2:10" s="68" customFormat="1" ht="17.25" customHeight="1" x14ac:dyDescent="0.25">
      <c r="B133" s="100">
        <v>43716</v>
      </c>
      <c r="C133" s="53" t="s">
        <v>11</v>
      </c>
      <c r="D133" s="54" t="s">
        <v>10</v>
      </c>
      <c r="E133" s="81" t="s">
        <v>10</v>
      </c>
      <c r="F133" s="72" t="s">
        <v>10</v>
      </c>
      <c r="G133" s="72" t="s">
        <v>10</v>
      </c>
      <c r="H133" s="72" t="s">
        <v>10</v>
      </c>
      <c r="I133" s="115"/>
      <c r="J133" s="116"/>
    </row>
    <row r="134" spans="2:10" s="68" customFormat="1" ht="17.25" customHeight="1" x14ac:dyDescent="0.25">
      <c r="B134" s="100">
        <v>43715</v>
      </c>
      <c r="C134" s="53" t="s">
        <v>11</v>
      </c>
      <c r="D134" s="54" t="s">
        <v>10</v>
      </c>
      <c r="E134" s="81" t="s">
        <v>10</v>
      </c>
      <c r="F134" s="72" t="s">
        <v>10</v>
      </c>
      <c r="G134" s="72" t="s">
        <v>10</v>
      </c>
      <c r="H134" s="72" t="s">
        <v>10</v>
      </c>
      <c r="I134" s="115"/>
      <c r="J134" s="116"/>
    </row>
    <row r="135" spans="2:10" s="68" customFormat="1" ht="17.25" customHeight="1" x14ac:dyDescent="0.25">
      <c r="B135" s="100">
        <v>43714</v>
      </c>
      <c r="C135" s="53" t="s">
        <v>11</v>
      </c>
      <c r="D135" s="54" t="s">
        <v>10</v>
      </c>
      <c r="E135" s="81" t="s">
        <v>10</v>
      </c>
      <c r="F135" s="72" t="s">
        <v>10</v>
      </c>
      <c r="G135" s="72" t="s">
        <v>10</v>
      </c>
      <c r="H135" s="72" t="s">
        <v>10</v>
      </c>
      <c r="I135" s="115"/>
      <c r="J135" s="116"/>
    </row>
    <row r="136" spans="2:10" s="68" customFormat="1" ht="17.25" customHeight="1" x14ac:dyDescent="0.25">
      <c r="B136" s="100">
        <v>43713</v>
      </c>
      <c r="C136" s="53" t="s">
        <v>11</v>
      </c>
      <c r="D136" s="54" t="s">
        <v>10</v>
      </c>
      <c r="E136" s="81" t="s">
        <v>10</v>
      </c>
      <c r="F136" s="72" t="s">
        <v>10</v>
      </c>
      <c r="G136" s="72" t="s">
        <v>10</v>
      </c>
      <c r="H136" s="72" t="s">
        <v>10</v>
      </c>
      <c r="I136" s="115"/>
      <c r="J136" s="116"/>
    </row>
    <row r="137" spans="2:10" s="68" customFormat="1" ht="98.25" customHeight="1" x14ac:dyDescent="0.25">
      <c r="B137" s="100">
        <v>43712</v>
      </c>
      <c r="C137" s="56" t="s">
        <v>8</v>
      </c>
      <c r="D137" s="57">
        <v>59000</v>
      </c>
      <c r="E137" s="82">
        <v>648456.75</v>
      </c>
      <c r="F137" s="73">
        <f>+E137/D137</f>
        <v>10.990792372881357</v>
      </c>
      <c r="G137" s="73">
        <v>10.75</v>
      </c>
      <c r="H137" s="73">
        <v>11.05</v>
      </c>
      <c r="I137" s="115" t="s">
        <v>49</v>
      </c>
      <c r="J137" s="116"/>
    </row>
    <row r="138" spans="2:10" s="68" customFormat="1" ht="87.75" customHeight="1" x14ac:dyDescent="0.25">
      <c r="B138" s="100">
        <v>43711</v>
      </c>
      <c r="C138" s="56" t="s">
        <v>8</v>
      </c>
      <c r="D138" s="57">
        <v>18547</v>
      </c>
      <c r="E138" s="82">
        <v>213071.42</v>
      </c>
      <c r="F138" s="73">
        <f>+E138/D138</f>
        <v>11.488187847091174</v>
      </c>
      <c r="G138" s="73">
        <v>11.41</v>
      </c>
      <c r="H138" s="73">
        <v>11.51</v>
      </c>
      <c r="I138" s="115" t="s">
        <v>49</v>
      </c>
      <c r="J138" s="116"/>
    </row>
    <row r="139" spans="2:10" s="68" customFormat="1" ht="17.25" customHeight="1" x14ac:dyDescent="0.25">
      <c r="B139" s="100">
        <v>43710</v>
      </c>
      <c r="C139" s="56" t="s">
        <v>11</v>
      </c>
      <c r="D139" s="57" t="s">
        <v>10</v>
      </c>
      <c r="E139" s="82" t="s">
        <v>10</v>
      </c>
      <c r="F139" s="73" t="s">
        <v>10</v>
      </c>
      <c r="G139" s="73" t="s">
        <v>10</v>
      </c>
      <c r="H139" s="73" t="s">
        <v>10</v>
      </c>
      <c r="I139" s="115"/>
      <c r="J139" s="116"/>
    </row>
    <row r="140" spans="2:10" s="68" customFormat="1" ht="17.25" customHeight="1" x14ac:dyDescent="0.25">
      <c r="B140" s="100">
        <v>43709</v>
      </c>
      <c r="C140" s="56" t="s">
        <v>11</v>
      </c>
      <c r="D140" s="57" t="s">
        <v>10</v>
      </c>
      <c r="E140" s="82" t="s">
        <v>10</v>
      </c>
      <c r="F140" s="73" t="s">
        <v>10</v>
      </c>
      <c r="G140" s="73" t="s">
        <v>10</v>
      </c>
      <c r="H140" s="73" t="s">
        <v>10</v>
      </c>
      <c r="I140" s="115"/>
      <c r="J140" s="116"/>
    </row>
    <row r="141" spans="2:10" s="68" customFormat="1" ht="90.75" customHeight="1" x14ac:dyDescent="0.25">
      <c r="B141" s="100">
        <v>43708</v>
      </c>
      <c r="C141" s="56" t="s">
        <v>8</v>
      </c>
      <c r="D141" s="57">
        <v>18601</v>
      </c>
      <c r="E141" s="82">
        <v>206184.95</v>
      </c>
      <c r="F141" s="73">
        <f>+E141/D141</f>
        <v>11.084616418472125</v>
      </c>
      <c r="G141" s="73">
        <v>10.7</v>
      </c>
      <c r="H141" s="73">
        <v>11.23</v>
      </c>
      <c r="I141" s="115" t="s">
        <v>49</v>
      </c>
      <c r="J141" s="116"/>
    </row>
    <row r="142" spans="2:10" s="68" customFormat="1" ht="89.25" customHeight="1" x14ac:dyDescent="0.25">
      <c r="B142" s="100">
        <v>43707</v>
      </c>
      <c r="C142" s="53" t="s">
        <v>8</v>
      </c>
      <c r="D142" s="54">
        <v>42256</v>
      </c>
      <c r="E142" s="81">
        <v>570301.37</v>
      </c>
      <c r="F142" s="72">
        <f>+E142/D142</f>
        <v>13.496340638015903</v>
      </c>
      <c r="G142" s="72">
        <v>13.15</v>
      </c>
      <c r="H142" s="72">
        <v>13.85</v>
      </c>
      <c r="I142" s="115" t="s">
        <v>49</v>
      </c>
      <c r="J142" s="116"/>
    </row>
    <row r="143" spans="2:10" s="68" customFormat="1" ht="87.75" customHeight="1" x14ac:dyDescent="0.25">
      <c r="B143" s="100">
        <v>43706</v>
      </c>
      <c r="C143" s="56" t="s">
        <v>8</v>
      </c>
      <c r="D143" s="57">
        <v>24745</v>
      </c>
      <c r="E143" s="82">
        <v>335206.75</v>
      </c>
      <c r="F143" s="73">
        <f>+E143/D143</f>
        <v>13.546443726005254</v>
      </c>
      <c r="G143" s="73">
        <v>13.5</v>
      </c>
      <c r="H143" s="73">
        <v>13.65</v>
      </c>
      <c r="I143" s="115" t="s">
        <v>49</v>
      </c>
      <c r="J143" s="116"/>
    </row>
    <row r="144" spans="2:10" s="68" customFormat="1" ht="90.75" customHeight="1" x14ac:dyDescent="0.25">
      <c r="B144" s="100">
        <v>43705</v>
      </c>
      <c r="C144" s="56" t="s">
        <v>8</v>
      </c>
      <c r="D144" s="57">
        <v>31164</v>
      </c>
      <c r="E144" s="82">
        <v>409160.96000000002</v>
      </c>
      <c r="F144" s="73">
        <f>+E144/D144</f>
        <v>13.129282505455013</v>
      </c>
      <c r="G144" s="73">
        <v>13.1</v>
      </c>
      <c r="H144" s="73">
        <v>13.5</v>
      </c>
      <c r="I144" s="115" t="s">
        <v>49</v>
      </c>
      <c r="J144" s="116"/>
    </row>
    <row r="145" spans="2:10" s="68" customFormat="1" ht="17.25" customHeight="1" x14ac:dyDescent="0.25">
      <c r="B145" s="100">
        <v>43704</v>
      </c>
      <c r="C145" s="53" t="s">
        <v>11</v>
      </c>
      <c r="D145" s="54" t="s">
        <v>10</v>
      </c>
      <c r="E145" s="81" t="s">
        <v>10</v>
      </c>
      <c r="F145" s="72" t="s">
        <v>10</v>
      </c>
      <c r="G145" s="72" t="s">
        <v>10</v>
      </c>
      <c r="H145" s="72" t="s">
        <v>10</v>
      </c>
      <c r="I145" s="115"/>
      <c r="J145" s="116"/>
    </row>
    <row r="146" spans="2:10" s="68" customFormat="1" ht="17.25" customHeight="1" x14ac:dyDescent="0.25">
      <c r="B146" s="100">
        <v>43703</v>
      </c>
      <c r="C146" s="56" t="s">
        <v>11</v>
      </c>
      <c r="D146" s="57" t="s">
        <v>10</v>
      </c>
      <c r="E146" s="82" t="s">
        <v>10</v>
      </c>
      <c r="F146" s="73" t="s">
        <v>10</v>
      </c>
      <c r="G146" s="73" t="s">
        <v>10</v>
      </c>
      <c r="H146" s="73" t="s">
        <v>10</v>
      </c>
      <c r="I146" s="115"/>
      <c r="J146" s="116"/>
    </row>
    <row r="147" spans="2:10" s="68" customFormat="1" ht="17.25" customHeight="1" x14ac:dyDescent="0.25">
      <c r="B147" s="100">
        <v>43702</v>
      </c>
      <c r="C147" s="56" t="s">
        <v>11</v>
      </c>
      <c r="D147" s="57" t="s">
        <v>10</v>
      </c>
      <c r="E147" s="82" t="s">
        <v>10</v>
      </c>
      <c r="F147" s="73" t="s">
        <v>10</v>
      </c>
      <c r="G147" s="73" t="s">
        <v>10</v>
      </c>
      <c r="H147" s="73" t="s">
        <v>10</v>
      </c>
      <c r="I147" s="115"/>
      <c r="J147" s="116"/>
    </row>
    <row r="148" spans="2:10" s="68" customFormat="1" ht="17.25" customHeight="1" x14ac:dyDescent="0.25">
      <c r="B148" s="100">
        <v>43701</v>
      </c>
      <c r="C148" s="53" t="s">
        <v>11</v>
      </c>
      <c r="D148" s="54" t="s">
        <v>10</v>
      </c>
      <c r="E148" s="81" t="s">
        <v>10</v>
      </c>
      <c r="F148" s="72" t="s">
        <v>10</v>
      </c>
      <c r="G148" s="72" t="s">
        <v>10</v>
      </c>
      <c r="H148" s="72" t="s">
        <v>10</v>
      </c>
      <c r="I148" s="115"/>
      <c r="J148" s="116"/>
    </row>
    <row r="149" spans="2:10" s="68" customFormat="1" ht="17.25" customHeight="1" x14ac:dyDescent="0.25">
      <c r="B149" s="100">
        <v>43700</v>
      </c>
      <c r="C149" s="56" t="s">
        <v>11</v>
      </c>
      <c r="D149" s="57" t="s">
        <v>10</v>
      </c>
      <c r="E149" s="82" t="s">
        <v>10</v>
      </c>
      <c r="F149" s="73" t="s">
        <v>10</v>
      </c>
      <c r="G149" s="73" t="s">
        <v>10</v>
      </c>
      <c r="H149" s="73" t="s">
        <v>10</v>
      </c>
      <c r="I149" s="115"/>
      <c r="J149" s="116"/>
    </row>
    <row r="150" spans="2:10" s="68" customFormat="1" ht="17.25" customHeight="1" x14ac:dyDescent="0.25">
      <c r="B150" s="100">
        <v>43699</v>
      </c>
      <c r="C150" s="56" t="s">
        <v>11</v>
      </c>
      <c r="D150" s="57" t="s">
        <v>10</v>
      </c>
      <c r="E150" s="82" t="s">
        <v>10</v>
      </c>
      <c r="F150" s="73" t="s">
        <v>10</v>
      </c>
      <c r="G150" s="73" t="s">
        <v>10</v>
      </c>
      <c r="H150" s="73" t="s">
        <v>10</v>
      </c>
      <c r="I150" s="115"/>
      <c r="J150" s="116"/>
    </row>
    <row r="151" spans="2:10" s="68" customFormat="1" ht="93" customHeight="1" x14ac:dyDescent="0.25">
      <c r="B151" s="100">
        <v>43698</v>
      </c>
      <c r="C151" s="53" t="s">
        <v>18</v>
      </c>
      <c r="D151" s="54">
        <v>-27348</v>
      </c>
      <c r="E151" s="81">
        <v>-295428.34999999998</v>
      </c>
      <c r="F151" s="72">
        <f>+E151/D151</f>
        <v>10.802557773877432</v>
      </c>
      <c r="G151" s="72">
        <v>10.8</v>
      </c>
      <c r="H151" s="72">
        <v>10.85</v>
      </c>
      <c r="I151" s="115" t="s">
        <v>49</v>
      </c>
      <c r="J151" s="116"/>
    </row>
    <row r="152" spans="2:10" s="68" customFormat="1" ht="92.25" customHeight="1" x14ac:dyDescent="0.25">
      <c r="B152" s="100">
        <v>43697</v>
      </c>
      <c r="C152" s="56" t="s">
        <v>18</v>
      </c>
      <c r="D152" s="57">
        <v>-15459</v>
      </c>
      <c r="E152" s="82">
        <v>-162000.04</v>
      </c>
      <c r="F152" s="73">
        <f>+E152/D152</f>
        <v>10.479335015201501</v>
      </c>
      <c r="G152" s="73">
        <v>10.45</v>
      </c>
      <c r="H152" s="73">
        <v>10.54</v>
      </c>
      <c r="I152" s="115" t="s">
        <v>49</v>
      </c>
      <c r="J152" s="116"/>
    </row>
    <row r="153" spans="2:10" s="68" customFormat="1" ht="87.75" customHeight="1" x14ac:dyDescent="0.25">
      <c r="B153" s="100">
        <v>43696</v>
      </c>
      <c r="C153" s="56" t="s">
        <v>18</v>
      </c>
      <c r="D153" s="57">
        <v>-12115</v>
      </c>
      <c r="E153" s="82">
        <v>-131958.82</v>
      </c>
      <c r="F153" s="73">
        <f>+E153/D153</f>
        <v>10.892184894758564</v>
      </c>
      <c r="G153" s="73">
        <v>10.79</v>
      </c>
      <c r="H153" s="73">
        <v>11.05</v>
      </c>
      <c r="I153" s="115" t="s">
        <v>49</v>
      </c>
      <c r="J153" s="116"/>
    </row>
    <row r="154" spans="2:10" s="68" customFormat="1" ht="17.25" customHeight="1" x14ac:dyDescent="0.25">
      <c r="B154" s="100">
        <v>43695</v>
      </c>
      <c r="C154" s="53" t="s">
        <v>11</v>
      </c>
      <c r="D154" s="54" t="s">
        <v>10</v>
      </c>
      <c r="E154" s="81" t="s">
        <v>10</v>
      </c>
      <c r="F154" s="72" t="s">
        <v>10</v>
      </c>
      <c r="G154" s="72" t="s">
        <v>10</v>
      </c>
      <c r="H154" s="72" t="s">
        <v>10</v>
      </c>
      <c r="I154" s="115"/>
      <c r="J154" s="116"/>
    </row>
    <row r="155" spans="2:10" s="68" customFormat="1" ht="17.25" customHeight="1" x14ac:dyDescent="0.25">
      <c r="B155" s="100">
        <v>43694</v>
      </c>
      <c r="C155" s="56" t="s">
        <v>11</v>
      </c>
      <c r="D155" s="57" t="s">
        <v>10</v>
      </c>
      <c r="E155" s="82" t="s">
        <v>10</v>
      </c>
      <c r="F155" s="73" t="s">
        <v>10</v>
      </c>
      <c r="G155" s="73" t="s">
        <v>10</v>
      </c>
      <c r="H155" s="73" t="s">
        <v>10</v>
      </c>
      <c r="I155" s="115"/>
      <c r="J155" s="116"/>
    </row>
    <row r="156" spans="2:10" s="68" customFormat="1" ht="17.25" customHeight="1" x14ac:dyDescent="0.25">
      <c r="B156" s="100">
        <v>43693</v>
      </c>
      <c r="C156" s="56" t="s">
        <v>11</v>
      </c>
      <c r="D156" s="57" t="s">
        <v>10</v>
      </c>
      <c r="E156" s="82" t="s">
        <v>10</v>
      </c>
      <c r="F156" s="73" t="s">
        <v>10</v>
      </c>
      <c r="G156" s="73" t="s">
        <v>10</v>
      </c>
      <c r="H156" s="73" t="s">
        <v>10</v>
      </c>
      <c r="I156" s="115"/>
      <c r="J156" s="116"/>
    </row>
    <row r="157" spans="2:10" s="68" customFormat="1" ht="17.25" customHeight="1" x14ac:dyDescent="0.25">
      <c r="B157" s="100">
        <v>43692</v>
      </c>
      <c r="C157" s="53" t="s">
        <v>11</v>
      </c>
      <c r="D157" s="54" t="s">
        <v>10</v>
      </c>
      <c r="E157" s="81" t="s">
        <v>10</v>
      </c>
      <c r="F157" s="72" t="s">
        <v>10</v>
      </c>
      <c r="G157" s="72" t="s">
        <v>10</v>
      </c>
      <c r="H157" s="72" t="s">
        <v>10</v>
      </c>
      <c r="I157" s="115"/>
      <c r="J157" s="116"/>
    </row>
    <row r="158" spans="2:10" s="68" customFormat="1" ht="17.25" customHeight="1" x14ac:dyDescent="0.25">
      <c r="B158" s="100">
        <v>43691</v>
      </c>
      <c r="C158" s="56" t="s">
        <v>11</v>
      </c>
      <c r="D158" s="57" t="s">
        <v>10</v>
      </c>
      <c r="E158" s="82" t="s">
        <v>10</v>
      </c>
      <c r="F158" s="73" t="s">
        <v>10</v>
      </c>
      <c r="G158" s="73" t="s">
        <v>10</v>
      </c>
      <c r="H158" s="73" t="s">
        <v>10</v>
      </c>
      <c r="I158" s="115"/>
      <c r="J158" s="116"/>
    </row>
    <row r="159" spans="2:10" s="68" customFormat="1" ht="17.25" customHeight="1" x14ac:dyDescent="0.25">
      <c r="B159" s="100">
        <v>43690</v>
      </c>
      <c r="C159" s="56" t="s">
        <v>11</v>
      </c>
      <c r="D159" s="57" t="s">
        <v>10</v>
      </c>
      <c r="E159" s="82" t="s">
        <v>10</v>
      </c>
      <c r="F159" s="73" t="s">
        <v>10</v>
      </c>
      <c r="G159" s="73" t="s">
        <v>10</v>
      </c>
      <c r="H159" s="73" t="s">
        <v>10</v>
      </c>
      <c r="I159" s="115"/>
      <c r="J159" s="116"/>
    </row>
    <row r="160" spans="2:10" s="68" customFormat="1" ht="17.25" customHeight="1" x14ac:dyDescent="0.25">
      <c r="B160" s="100">
        <v>43689</v>
      </c>
      <c r="C160" s="53" t="s">
        <v>11</v>
      </c>
      <c r="D160" s="54" t="s">
        <v>10</v>
      </c>
      <c r="E160" s="81" t="s">
        <v>10</v>
      </c>
      <c r="F160" s="72" t="s">
        <v>10</v>
      </c>
      <c r="G160" s="72" t="s">
        <v>10</v>
      </c>
      <c r="H160" s="72" t="s">
        <v>10</v>
      </c>
      <c r="I160" s="115"/>
      <c r="J160" s="116"/>
    </row>
    <row r="161" spans="2:10" s="68" customFormat="1" ht="17.25" customHeight="1" x14ac:dyDescent="0.25">
      <c r="B161" s="100">
        <v>43688</v>
      </c>
      <c r="C161" s="56" t="s">
        <v>11</v>
      </c>
      <c r="D161" s="57" t="s">
        <v>10</v>
      </c>
      <c r="E161" s="82" t="s">
        <v>10</v>
      </c>
      <c r="F161" s="73" t="s">
        <v>10</v>
      </c>
      <c r="G161" s="73" t="s">
        <v>10</v>
      </c>
      <c r="H161" s="73" t="s">
        <v>10</v>
      </c>
      <c r="I161" s="115"/>
      <c r="J161" s="116"/>
    </row>
    <row r="162" spans="2:10" s="68" customFormat="1" ht="17.25" customHeight="1" x14ac:dyDescent="0.25">
      <c r="B162" s="100">
        <v>43687</v>
      </c>
      <c r="C162" s="56" t="s">
        <v>11</v>
      </c>
      <c r="D162" s="57" t="s">
        <v>10</v>
      </c>
      <c r="E162" s="82" t="s">
        <v>10</v>
      </c>
      <c r="F162" s="73" t="s">
        <v>10</v>
      </c>
      <c r="G162" s="73" t="s">
        <v>10</v>
      </c>
      <c r="H162" s="73" t="s">
        <v>10</v>
      </c>
      <c r="I162" s="115"/>
      <c r="J162" s="116"/>
    </row>
    <row r="163" spans="2:10" s="68" customFormat="1" ht="17.25" customHeight="1" x14ac:dyDescent="0.25">
      <c r="B163" s="100">
        <v>43686</v>
      </c>
      <c r="C163" s="53" t="s">
        <v>11</v>
      </c>
      <c r="D163" s="54" t="s">
        <v>10</v>
      </c>
      <c r="E163" s="81" t="s">
        <v>10</v>
      </c>
      <c r="F163" s="72" t="s">
        <v>10</v>
      </c>
      <c r="G163" s="72" t="s">
        <v>10</v>
      </c>
      <c r="H163" s="72" t="s">
        <v>10</v>
      </c>
      <c r="I163" s="115"/>
      <c r="J163" s="116"/>
    </row>
    <row r="164" spans="2:10" s="68" customFormat="1" ht="94.5" customHeight="1" x14ac:dyDescent="0.25">
      <c r="B164" s="100">
        <v>43685</v>
      </c>
      <c r="C164" s="56" t="s">
        <v>8</v>
      </c>
      <c r="D164" s="57">
        <v>9970</v>
      </c>
      <c r="E164" s="82">
        <v>124415.46</v>
      </c>
      <c r="F164" s="73">
        <f>+E164/D164</f>
        <v>12.478982948846541</v>
      </c>
      <c r="G164" s="73">
        <v>12.3</v>
      </c>
      <c r="H164" s="73">
        <v>13.3</v>
      </c>
      <c r="I164" s="115" t="s">
        <v>49</v>
      </c>
      <c r="J164" s="116"/>
    </row>
    <row r="165" spans="2:10" s="68" customFormat="1" ht="96" customHeight="1" x14ac:dyDescent="0.25">
      <c r="B165" s="100">
        <v>43684</v>
      </c>
      <c r="C165" s="56" t="s">
        <v>8</v>
      </c>
      <c r="D165" s="57">
        <v>27950</v>
      </c>
      <c r="E165" s="82">
        <v>374928</v>
      </c>
      <c r="F165" s="73">
        <f>+E165/D165</f>
        <v>13.414239713774597</v>
      </c>
      <c r="G165" s="73">
        <v>13.3</v>
      </c>
      <c r="H165" s="73">
        <v>13.46</v>
      </c>
      <c r="I165" s="115" t="s">
        <v>49</v>
      </c>
      <c r="J165" s="116"/>
    </row>
    <row r="166" spans="2:10" s="68" customFormat="1" ht="17.25" customHeight="1" x14ac:dyDescent="0.25">
      <c r="B166" s="100">
        <v>43683</v>
      </c>
      <c r="C166" s="53" t="s">
        <v>11</v>
      </c>
      <c r="D166" s="54" t="s">
        <v>10</v>
      </c>
      <c r="E166" s="81" t="s">
        <v>10</v>
      </c>
      <c r="F166" s="72" t="s">
        <v>10</v>
      </c>
      <c r="G166" s="72" t="s">
        <v>10</v>
      </c>
      <c r="H166" s="72" t="s">
        <v>10</v>
      </c>
      <c r="I166" s="115"/>
      <c r="J166" s="116"/>
    </row>
    <row r="167" spans="2:10" s="68" customFormat="1" ht="91.5" customHeight="1" x14ac:dyDescent="0.25">
      <c r="B167" s="100">
        <v>43682</v>
      </c>
      <c r="C167" s="56" t="s">
        <v>8</v>
      </c>
      <c r="D167" s="57">
        <v>21000</v>
      </c>
      <c r="E167" s="82">
        <v>289092.65000000002</v>
      </c>
      <c r="F167" s="73">
        <f>+E167/D167</f>
        <v>13.766316666666668</v>
      </c>
      <c r="G167" s="73">
        <v>13.35</v>
      </c>
      <c r="H167" s="73">
        <v>13.9</v>
      </c>
      <c r="I167" s="115" t="s">
        <v>49</v>
      </c>
      <c r="J167" s="116"/>
    </row>
    <row r="168" spans="2:10" s="68" customFormat="1" ht="97.5" customHeight="1" x14ac:dyDescent="0.25">
      <c r="B168" s="100">
        <v>43681</v>
      </c>
      <c r="C168" s="56" t="s">
        <v>8</v>
      </c>
      <c r="D168" s="57">
        <v>4360</v>
      </c>
      <c r="E168" s="82">
        <v>58642.5</v>
      </c>
      <c r="F168" s="73">
        <f>+E168/D168</f>
        <v>13.450114678899082</v>
      </c>
      <c r="G168" s="73">
        <v>13.25</v>
      </c>
      <c r="H168" s="73">
        <v>13.6</v>
      </c>
      <c r="I168" s="115" t="s">
        <v>49</v>
      </c>
      <c r="J168" s="116"/>
    </row>
    <row r="169" spans="2:10" s="68" customFormat="1" ht="97.5" customHeight="1" x14ac:dyDescent="0.25">
      <c r="B169" s="100">
        <v>43680</v>
      </c>
      <c r="C169" s="53" t="s">
        <v>8</v>
      </c>
      <c r="D169" s="54">
        <v>2700</v>
      </c>
      <c r="E169" s="81">
        <v>35934</v>
      </c>
      <c r="F169" s="72">
        <f>+E169/D169</f>
        <v>13.308888888888889</v>
      </c>
      <c r="G169" s="72">
        <v>13.3</v>
      </c>
      <c r="H169" s="72">
        <v>13.33</v>
      </c>
      <c r="I169" s="115" t="s">
        <v>49</v>
      </c>
      <c r="J169" s="116"/>
    </row>
    <row r="170" spans="2:10" s="68" customFormat="1" ht="97.5" customHeight="1" x14ac:dyDescent="0.25">
      <c r="B170" s="100">
        <v>43679</v>
      </c>
      <c r="C170" s="56" t="s">
        <v>8</v>
      </c>
      <c r="D170" s="57">
        <v>0</v>
      </c>
      <c r="E170" s="82">
        <v>0</v>
      </c>
      <c r="F170" s="73">
        <v>0</v>
      </c>
      <c r="G170" s="73">
        <v>0</v>
      </c>
      <c r="H170" s="73">
        <v>0</v>
      </c>
      <c r="I170" s="115" t="s">
        <v>49</v>
      </c>
      <c r="J170" s="116"/>
    </row>
    <row r="171" spans="2:10" s="68" customFormat="1" ht="17.25" customHeight="1" x14ac:dyDescent="0.25">
      <c r="B171" s="100">
        <v>43678</v>
      </c>
      <c r="C171" s="56" t="s">
        <v>11</v>
      </c>
      <c r="D171" s="57" t="s">
        <v>10</v>
      </c>
      <c r="E171" s="82" t="s">
        <v>10</v>
      </c>
      <c r="F171" s="73" t="s">
        <v>10</v>
      </c>
      <c r="G171" s="73" t="s">
        <v>10</v>
      </c>
      <c r="H171" s="73" t="s">
        <v>10</v>
      </c>
      <c r="I171" s="115"/>
      <c r="J171" s="116"/>
    </row>
    <row r="172" spans="2:10" s="68" customFormat="1" ht="17.25" customHeight="1" x14ac:dyDescent="0.25">
      <c r="B172" s="100">
        <v>43677</v>
      </c>
      <c r="C172" s="53" t="s">
        <v>11</v>
      </c>
      <c r="D172" s="54" t="s">
        <v>10</v>
      </c>
      <c r="E172" s="81" t="s">
        <v>10</v>
      </c>
      <c r="F172" s="72" t="s">
        <v>10</v>
      </c>
      <c r="G172" s="72" t="s">
        <v>10</v>
      </c>
      <c r="H172" s="72" t="s">
        <v>10</v>
      </c>
      <c r="I172" s="115"/>
      <c r="J172" s="116"/>
    </row>
    <row r="173" spans="2:10" s="68" customFormat="1" ht="17.25" customHeight="1" x14ac:dyDescent="0.25">
      <c r="B173" s="100">
        <v>43676</v>
      </c>
      <c r="C173" s="56" t="s">
        <v>11</v>
      </c>
      <c r="D173" s="57" t="s">
        <v>10</v>
      </c>
      <c r="E173" s="82" t="s">
        <v>10</v>
      </c>
      <c r="F173" s="73" t="s">
        <v>10</v>
      </c>
      <c r="G173" s="73" t="s">
        <v>10</v>
      </c>
      <c r="H173" s="73" t="s">
        <v>10</v>
      </c>
      <c r="I173" s="115"/>
      <c r="J173" s="116"/>
    </row>
    <row r="174" spans="2:10" s="68" customFormat="1" ht="17.25" customHeight="1" x14ac:dyDescent="0.25">
      <c r="B174" s="100">
        <v>43675</v>
      </c>
      <c r="C174" s="56" t="s">
        <v>11</v>
      </c>
      <c r="D174" s="57" t="s">
        <v>10</v>
      </c>
      <c r="E174" s="82" t="s">
        <v>10</v>
      </c>
      <c r="F174" s="73" t="s">
        <v>10</v>
      </c>
      <c r="G174" s="73" t="s">
        <v>10</v>
      </c>
      <c r="H174" s="73" t="s">
        <v>10</v>
      </c>
      <c r="I174" s="115"/>
      <c r="J174" s="116"/>
    </row>
    <row r="175" spans="2:10" s="68" customFormat="1" ht="17.25" customHeight="1" x14ac:dyDescent="0.25">
      <c r="B175" s="100">
        <v>43674</v>
      </c>
      <c r="C175" s="53" t="s">
        <v>11</v>
      </c>
      <c r="D175" s="54" t="s">
        <v>10</v>
      </c>
      <c r="E175" s="81" t="s">
        <v>10</v>
      </c>
      <c r="F175" s="72" t="s">
        <v>10</v>
      </c>
      <c r="G175" s="72" t="s">
        <v>10</v>
      </c>
      <c r="H175" s="72" t="s">
        <v>10</v>
      </c>
      <c r="I175" s="115"/>
      <c r="J175" s="116"/>
    </row>
    <row r="176" spans="2:10" s="68" customFormat="1" ht="17.25" customHeight="1" x14ac:dyDescent="0.25">
      <c r="B176" s="100">
        <v>43673</v>
      </c>
      <c r="C176" s="56" t="s">
        <v>11</v>
      </c>
      <c r="D176" s="57" t="s">
        <v>10</v>
      </c>
      <c r="E176" s="82" t="s">
        <v>10</v>
      </c>
      <c r="F176" s="73" t="s">
        <v>10</v>
      </c>
      <c r="G176" s="73" t="s">
        <v>10</v>
      </c>
      <c r="H176" s="73" t="s">
        <v>10</v>
      </c>
      <c r="I176" s="115"/>
      <c r="J176" s="116"/>
    </row>
    <row r="177" spans="2:10" s="68" customFormat="1" ht="17.25" customHeight="1" x14ac:dyDescent="0.25">
      <c r="B177" s="100">
        <v>43672</v>
      </c>
      <c r="C177" s="56" t="s">
        <v>11</v>
      </c>
      <c r="D177" s="57" t="s">
        <v>10</v>
      </c>
      <c r="E177" s="82" t="s">
        <v>10</v>
      </c>
      <c r="F177" s="73" t="s">
        <v>10</v>
      </c>
      <c r="G177" s="73" t="s">
        <v>10</v>
      </c>
      <c r="H177" s="73" t="s">
        <v>10</v>
      </c>
      <c r="I177" s="115"/>
      <c r="J177" s="116"/>
    </row>
    <row r="178" spans="2:10" s="68" customFormat="1" ht="89.25" customHeight="1" x14ac:dyDescent="0.25">
      <c r="B178" s="100">
        <v>43671</v>
      </c>
      <c r="C178" s="53" t="s">
        <v>8</v>
      </c>
      <c r="D178" s="54">
        <v>12784</v>
      </c>
      <c r="E178" s="81">
        <v>171097.9</v>
      </c>
      <c r="F178" s="72">
        <f>+E178/D178</f>
        <v>13.383753128911138</v>
      </c>
      <c r="G178" s="72">
        <v>13.19</v>
      </c>
      <c r="H178" s="72">
        <v>13.57</v>
      </c>
      <c r="I178" s="115" t="s">
        <v>49</v>
      </c>
      <c r="J178" s="116"/>
    </row>
    <row r="179" spans="2:10" s="68" customFormat="1" ht="17.25" customHeight="1" x14ac:dyDescent="0.25">
      <c r="B179" s="100">
        <v>43670</v>
      </c>
      <c r="C179" s="56" t="s">
        <v>11</v>
      </c>
      <c r="D179" s="57" t="s">
        <v>10</v>
      </c>
      <c r="E179" s="82" t="s">
        <v>10</v>
      </c>
      <c r="F179" s="73" t="s">
        <v>10</v>
      </c>
      <c r="G179" s="73" t="s">
        <v>10</v>
      </c>
      <c r="H179" s="73" t="s">
        <v>10</v>
      </c>
      <c r="I179" s="115"/>
      <c r="J179" s="116"/>
    </row>
    <row r="180" spans="2:10" s="68" customFormat="1" ht="17.25" customHeight="1" x14ac:dyDescent="0.25">
      <c r="B180" s="100">
        <v>43669</v>
      </c>
      <c r="C180" s="56" t="s">
        <v>11</v>
      </c>
      <c r="D180" s="57" t="s">
        <v>10</v>
      </c>
      <c r="E180" s="82" t="s">
        <v>10</v>
      </c>
      <c r="F180" s="73" t="s">
        <v>10</v>
      </c>
      <c r="G180" s="73" t="s">
        <v>10</v>
      </c>
      <c r="H180" s="73" t="s">
        <v>10</v>
      </c>
      <c r="I180" s="115"/>
      <c r="J180" s="116"/>
    </row>
    <row r="181" spans="2:10" s="68" customFormat="1" ht="92.25" customHeight="1" x14ac:dyDescent="0.25">
      <c r="B181" s="100">
        <v>43668</v>
      </c>
      <c r="C181" s="53" t="s">
        <v>8</v>
      </c>
      <c r="D181" s="54">
        <v>25483</v>
      </c>
      <c r="E181" s="81">
        <v>389831.31</v>
      </c>
      <c r="F181" s="72">
        <f>+E181/D181</f>
        <v>15.297700820154613</v>
      </c>
      <c r="G181" s="72">
        <v>15</v>
      </c>
      <c r="H181" s="72">
        <v>15.52</v>
      </c>
      <c r="I181" s="115" t="s">
        <v>49</v>
      </c>
      <c r="J181" s="116"/>
    </row>
    <row r="182" spans="2:10" s="68" customFormat="1" ht="92.25" customHeight="1" x14ac:dyDescent="0.25">
      <c r="B182" s="100">
        <v>43667</v>
      </c>
      <c r="C182" s="56" t="s">
        <v>8</v>
      </c>
      <c r="D182" s="57">
        <v>0</v>
      </c>
      <c r="E182" s="82">
        <v>0</v>
      </c>
      <c r="F182" s="73">
        <v>0</v>
      </c>
      <c r="G182" s="73">
        <v>0</v>
      </c>
      <c r="H182" s="73">
        <v>0</v>
      </c>
      <c r="I182" s="115" t="s">
        <v>49</v>
      </c>
      <c r="J182" s="116"/>
    </row>
    <row r="183" spans="2:10" s="68" customFormat="1" ht="92.25" customHeight="1" x14ac:dyDescent="0.25">
      <c r="B183" s="100">
        <v>43666</v>
      </c>
      <c r="C183" s="56" t="s">
        <v>8</v>
      </c>
      <c r="D183" s="57">
        <v>3364</v>
      </c>
      <c r="E183" s="82">
        <v>44009.5</v>
      </c>
      <c r="F183" s="73">
        <f>+E183/D183</f>
        <v>13.082491082045184</v>
      </c>
      <c r="G183" s="73">
        <v>13</v>
      </c>
      <c r="H183" s="73">
        <v>13.46</v>
      </c>
      <c r="I183" s="115" t="s">
        <v>49</v>
      </c>
      <c r="J183" s="116"/>
    </row>
    <row r="184" spans="2:10" s="68" customFormat="1" ht="17.25" customHeight="1" x14ac:dyDescent="0.25">
      <c r="B184" s="100">
        <v>43665</v>
      </c>
      <c r="C184" s="53" t="s">
        <v>11</v>
      </c>
      <c r="D184" s="54" t="s">
        <v>10</v>
      </c>
      <c r="E184" s="81" t="s">
        <v>10</v>
      </c>
      <c r="F184" s="72" t="s">
        <v>10</v>
      </c>
      <c r="G184" s="72" t="s">
        <v>10</v>
      </c>
      <c r="H184" s="72" t="s">
        <v>10</v>
      </c>
      <c r="I184" s="115"/>
      <c r="J184" s="116"/>
    </row>
    <row r="185" spans="2:10" s="68" customFormat="1" ht="17.25" customHeight="1" x14ac:dyDescent="0.25">
      <c r="B185" s="100">
        <v>43664</v>
      </c>
      <c r="C185" s="56" t="s">
        <v>11</v>
      </c>
      <c r="D185" s="57" t="s">
        <v>10</v>
      </c>
      <c r="E185" s="82" t="s">
        <v>10</v>
      </c>
      <c r="F185" s="73" t="s">
        <v>10</v>
      </c>
      <c r="G185" s="73" t="s">
        <v>10</v>
      </c>
      <c r="H185" s="73" t="s">
        <v>10</v>
      </c>
      <c r="I185" s="115"/>
      <c r="J185" s="116"/>
    </row>
    <row r="186" spans="2:10" s="68" customFormat="1" ht="17.25" customHeight="1" x14ac:dyDescent="0.25">
      <c r="B186" s="100">
        <v>43663</v>
      </c>
      <c r="C186" s="56" t="s">
        <v>11</v>
      </c>
      <c r="D186" s="57" t="s">
        <v>10</v>
      </c>
      <c r="E186" s="82" t="s">
        <v>10</v>
      </c>
      <c r="F186" s="73" t="s">
        <v>10</v>
      </c>
      <c r="G186" s="73" t="s">
        <v>10</v>
      </c>
      <c r="H186" s="73" t="s">
        <v>10</v>
      </c>
      <c r="I186" s="115"/>
      <c r="J186" s="116"/>
    </row>
    <row r="187" spans="2:10" s="68" customFormat="1" ht="92.25" customHeight="1" x14ac:dyDescent="0.25">
      <c r="B187" s="100">
        <v>43662</v>
      </c>
      <c r="C187" s="53" t="s">
        <v>8</v>
      </c>
      <c r="D187" s="54">
        <v>38713</v>
      </c>
      <c r="E187" s="81">
        <v>621529.94999999995</v>
      </c>
      <c r="F187" s="72">
        <f>+E187/D187</f>
        <v>16.05481233694108</v>
      </c>
      <c r="G187" s="72">
        <v>15.94</v>
      </c>
      <c r="H187" s="72">
        <v>16.149999999999999</v>
      </c>
      <c r="I187" s="115" t="s">
        <v>49</v>
      </c>
      <c r="J187" s="116"/>
    </row>
    <row r="188" spans="2:10" s="68" customFormat="1" ht="17.25" customHeight="1" x14ac:dyDescent="0.25">
      <c r="B188" s="100">
        <v>43661</v>
      </c>
      <c r="C188" s="56" t="s">
        <v>11</v>
      </c>
      <c r="D188" s="57" t="s">
        <v>10</v>
      </c>
      <c r="E188" s="82" t="s">
        <v>10</v>
      </c>
      <c r="F188" s="73" t="s">
        <v>10</v>
      </c>
      <c r="G188" s="73" t="s">
        <v>10</v>
      </c>
      <c r="H188" s="73" t="s">
        <v>10</v>
      </c>
      <c r="I188" s="115"/>
      <c r="J188" s="116"/>
    </row>
    <row r="189" spans="2:10" s="68" customFormat="1" ht="17.25" customHeight="1" x14ac:dyDescent="0.25">
      <c r="B189" s="100">
        <v>43660</v>
      </c>
      <c r="C189" s="56" t="s">
        <v>11</v>
      </c>
      <c r="D189" s="57" t="s">
        <v>10</v>
      </c>
      <c r="E189" s="82" t="s">
        <v>10</v>
      </c>
      <c r="F189" s="73" t="s">
        <v>10</v>
      </c>
      <c r="G189" s="73" t="s">
        <v>10</v>
      </c>
      <c r="H189" s="73" t="s">
        <v>10</v>
      </c>
      <c r="I189" s="115"/>
      <c r="J189" s="116"/>
    </row>
    <row r="190" spans="2:10" s="68" customFormat="1" ht="17.25" customHeight="1" x14ac:dyDescent="0.25">
      <c r="B190" s="100">
        <v>43659</v>
      </c>
      <c r="C190" s="53" t="s">
        <v>11</v>
      </c>
      <c r="D190" s="54" t="s">
        <v>10</v>
      </c>
      <c r="E190" s="81" t="s">
        <v>10</v>
      </c>
      <c r="F190" s="72" t="s">
        <v>10</v>
      </c>
      <c r="G190" s="72" t="s">
        <v>10</v>
      </c>
      <c r="H190" s="72" t="s">
        <v>10</v>
      </c>
      <c r="I190" s="115"/>
      <c r="J190" s="116"/>
    </row>
    <row r="191" spans="2:10" s="68" customFormat="1" ht="17.25" customHeight="1" x14ac:dyDescent="0.25">
      <c r="B191" s="100">
        <v>43658</v>
      </c>
      <c r="C191" s="56" t="s">
        <v>11</v>
      </c>
      <c r="D191" s="57" t="s">
        <v>10</v>
      </c>
      <c r="E191" s="82" t="s">
        <v>10</v>
      </c>
      <c r="F191" s="73" t="s">
        <v>10</v>
      </c>
      <c r="G191" s="73" t="s">
        <v>10</v>
      </c>
      <c r="H191" s="73" t="s">
        <v>10</v>
      </c>
      <c r="I191" s="115"/>
      <c r="J191" s="116"/>
    </row>
    <row r="192" spans="2:10" s="68" customFormat="1" ht="17.25" customHeight="1" x14ac:dyDescent="0.25">
      <c r="B192" s="100">
        <v>43657</v>
      </c>
      <c r="C192" s="56" t="s">
        <v>11</v>
      </c>
      <c r="D192" s="57" t="s">
        <v>10</v>
      </c>
      <c r="E192" s="82" t="s">
        <v>10</v>
      </c>
      <c r="F192" s="73" t="s">
        <v>10</v>
      </c>
      <c r="G192" s="73" t="s">
        <v>10</v>
      </c>
      <c r="H192" s="73" t="s">
        <v>10</v>
      </c>
      <c r="I192" s="115"/>
      <c r="J192" s="116"/>
    </row>
    <row r="193" spans="2:10" s="68" customFormat="1" ht="17.25" customHeight="1" x14ac:dyDescent="0.25">
      <c r="B193" s="100">
        <v>43656</v>
      </c>
      <c r="C193" s="53" t="s">
        <v>11</v>
      </c>
      <c r="D193" s="54" t="s">
        <v>10</v>
      </c>
      <c r="E193" s="81" t="s">
        <v>10</v>
      </c>
      <c r="F193" s="72" t="s">
        <v>10</v>
      </c>
      <c r="G193" s="72" t="s">
        <v>10</v>
      </c>
      <c r="H193" s="72" t="s">
        <v>10</v>
      </c>
      <c r="I193" s="115"/>
      <c r="J193" s="116"/>
    </row>
    <row r="194" spans="2:10" s="68" customFormat="1" ht="90" customHeight="1" x14ac:dyDescent="0.25">
      <c r="B194" s="100">
        <v>43655</v>
      </c>
      <c r="C194" s="56" t="s">
        <v>18</v>
      </c>
      <c r="D194" s="57">
        <v>-13187</v>
      </c>
      <c r="E194" s="82">
        <v>-177710.4</v>
      </c>
      <c r="F194" s="73">
        <f>+E194/D194</f>
        <v>13.476181087434595</v>
      </c>
      <c r="G194" s="73">
        <v>13.35</v>
      </c>
      <c r="H194" s="73">
        <v>13.75</v>
      </c>
      <c r="I194" s="115" t="s">
        <v>49</v>
      </c>
      <c r="J194" s="116"/>
    </row>
    <row r="195" spans="2:10" s="68" customFormat="1" ht="17.25" customHeight="1" x14ac:dyDescent="0.25">
      <c r="B195" s="100">
        <v>43654</v>
      </c>
      <c r="C195" s="56" t="s">
        <v>11</v>
      </c>
      <c r="D195" s="57" t="s">
        <v>10</v>
      </c>
      <c r="E195" s="82" t="s">
        <v>10</v>
      </c>
      <c r="F195" s="73" t="s">
        <v>10</v>
      </c>
      <c r="G195" s="73" t="s">
        <v>10</v>
      </c>
      <c r="H195" s="73" t="s">
        <v>10</v>
      </c>
      <c r="I195" s="115"/>
      <c r="J195" s="116"/>
    </row>
    <row r="196" spans="2:10" s="68" customFormat="1" ht="17.25" customHeight="1" x14ac:dyDescent="0.25">
      <c r="B196" s="100">
        <v>43653</v>
      </c>
      <c r="C196" s="53" t="s">
        <v>11</v>
      </c>
      <c r="D196" s="54" t="s">
        <v>10</v>
      </c>
      <c r="E196" s="81" t="s">
        <v>10</v>
      </c>
      <c r="F196" s="72" t="s">
        <v>10</v>
      </c>
      <c r="G196" s="72" t="s">
        <v>10</v>
      </c>
      <c r="H196" s="72" t="s">
        <v>10</v>
      </c>
      <c r="I196" s="115"/>
      <c r="J196" s="116"/>
    </row>
    <row r="197" spans="2:10" s="68" customFormat="1" ht="17.25" customHeight="1" x14ac:dyDescent="0.25">
      <c r="B197" s="100">
        <v>43652</v>
      </c>
      <c r="C197" s="56" t="s">
        <v>11</v>
      </c>
      <c r="D197" s="57" t="s">
        <v>10</v>
      </c>
      <c r="E197" s="82" t="s">
        <v>10</v>
      </c>
      <c r="F197" s="73" t="s">
        <v>10</v>
      </c>
      <c r="G197" s="73" t="s">
        <v>10</v>
      </c>
      <c r="H197" s="73" t="s">
        <v>10</v>
      </c>
      <c r="I197" s="115"/>
      <c r="J197" s="116"/>
    </row>
    <row r="198" spans="2:10" s="68" customFormat="1" ht="17.25" customHeight="1" x14ac:dyDescent="0.25">
      <c r="B198" s="100">
        <v>43651</v>
      </c>
      <c r="C198" s="56" t="s">
        <v>11</v>
      </c>
      <c r="D198" s="57" t="s">
        <v>10</v>
      </c>
      <c r="E198" s="82" t="s">
        <v>10</v>
      </c>
      <c r="F198" s="73" t="s">
        <v>10</v>
      </c>
      <c r="G198" s="73" t="s">
        <v>10</v>
      </c>
      <c r="H198" s="73" t="s">
        <v>10</v>
      </c>
      <c r="I198" s="115"/>
      <c r="J198" s="116"/>
    </row>
    <row r="199" spans="2:10" s="68" customFormat="1" ht="87.75" customHeight="1" x14ac:dyDescent="0.25">
      <c r="B199" s="100">
        <v>43650</v>
      </c>
      <c r="C199" s="53" t="s">
        <v>8</v>
      </c>
      <c r="D199" s="54">
        <v>19880</v>
      </c>
      <c r="E199" s="81">
        <v>304450.59999999998</v>
      </c>
      <c r="F199" s="73">
        <f t="shared" ref="F199:F202" si="0">+E199/D199</f>
        <v>15.314416498993962</v>
      </c>
      <c r="G199" s="72">
        <v>15.25</v>
      </c>
      <c r="H199" s="72">
        <v>15.35</v>
      </c>
      <c r="I199" s="115" t="s">
        <v>49</v>
      </c>
      <c r="J199" s="116"/>
    </row>
    <row r="200" spans="2:10" s="68" customFormat="1" ht="91.5" customHeight="1" x14ac:dyDescent="0.25">
      <c r="B200" s="100">
        <v>43649</v>
      </c>
      <c r="C200" s="56" t="s">
        <v>8</v>
      </c>
      <c r="D200" s="57">
        <v>15742</v>
      </c>
      <c r="E200" s="82">
        <v>243766.6</v>
      </c>
      <c r="F200" s="73">
        <f t="shared" si="0"/>
        <v>15.485109897090586</v>
      </c>
      <c r="G200" s="73">
        <v>15.25</v>
      </c>
      <c r="H200" s="73">
        <v>15.65</v>
      </c>
      <c r="I200" s="115" t="s">
        <v>49</v>
      </c>
      <c r="J200" s="116"/>
    </row>
    <row r="201" spans="2:10" s="68" customFormat="1" ht="91.5" customHeight="1" x14ac:dyDescent="0.25">
      <c r="B201" s="100">
        <v>43648</v>
      </c>
      <c r="C201" s="56" t="s">
        <v>8</v>
      </c>
      <c r="D201" s="57">
        <v>16691</v>
      </c>
      <c r="E201" s="82">
        <v>254877.50000000009</v>
      </c>
      <c r="F201" s="73">
        <f t="shared" si="0"/>
        <v>15.270355281289323</v>
      </c>
      <c r="G201" s="73">
        <v>15.27</v>
      </c>
      <c r="H201" s="73">
        <v>15.28</v>
      </c>
      <c r="I201" s="115" t="s">
        <v>49</v>
      </c>
      <c r="J201" s="116"/>
    </row>
    <row r="202" spans="2:10" s="68" customFormat="1" ht="91.5" customHeight="1" x14ac:dyDescent="0.25">
      <c r="B202" s="100">
        <v>43647</v>
      </c>
      <c r="C202" s="53" t="s">
        <v>8</v>
      </c>
      <c r="D202" s="54">
        <v>2247</v>
      </c>
      <c r="E202" s="81">
        <v>33233.129999999997</v>
      </c>
      <c r="F202" s="73">
        <f t="shared" si="0"/>
        <v>14.79</v>
      </c>
      <c r="G202" s="72">
        <v>14.79</v>
      </c>
      <c r="H202" s="72">
        <v>14.79</v>
      </c>
      <c r="I202" s="115" t="s">
        <v>49</v>
      </c>
      <c r="J202" s="116"/>
    </row>
    <row r="203" spans="2:10" s="68" customFormat="1" ht="91.5" customHeight="1" x14ac:dyDescent="0.25">
      <c r="B203" s="100">
        <v>43646</v>
      </c>
      <c r="C203" s="56" t="s">
        <v>8</v>
      </c>
      <c r="D203" s="57">
        <v>22416</v>
      </c>
      <c r="E203" s="82">
        <v>284342.2</v>
      </c>
      <c r="F203" s="73">
        <f>+E203/D203</f>
        <v>12.684787651677373</v>
      </c>
      <c r="G203" s="73">
        <v>12.4</v>
      </c>
      <c r="H203" s="73">
        <v>12.71</v>
      </c>
      <c r="I203" s="115" t="s">
        <v>49</v>
      </c>
      <c r="J203" s="116"/>
    </row>
    <row r="204" spans="2:10" s="68" customFormat="1" ht="91.5" customHeight="1" x14ac:dyDescent="0.25">
      <c r="B204" s="100">
        <v>43645</v>
      </c>
      <c r="C204" s="56" t="s">
        <v>8</v>
      </c>
      <c r="D204" s="57">
        <v>11782</v>
      </c>
      <c r="E204" s="82">
        <v>149141.04999999999</v>
      </c>
      <c r="F204" s="73">
        <f>+E204/D204</f>
        <v>12.658381429298929</v>
      </c>
      <c r="G204" s="73">
        <v>12.15</v>
      </c>
      <c r="H204" s="73">
        <v>12.8</v>
      </c>
      <c r="I204" s="115" t="s">
        <v>49</v>
      </c>
      <c r="J204" s="116"/>
    </row>
    <row r="205" spans="2:10" s="68" customFormat="1" ht="17.25" customHeight="1" x14ac:dyDescent="0.25">
      <c r="B205" s="100">
        <v>43644</v>
      </c>
      <c r="C205" s="53" t="s">
        <v>11</v>
      </c>
      <c r="D205" s="54" t="s">
        <v>10</v>
      </c>
      <c r="E205" s="81" t="s">
        <v>10</v>
      </c>
      <c r="F205" s="72" t="s">
        <v>10</v>
      </c>
      <c r="G205" s="72" t="s">
        <v>10</v>
      </c>
      <c r="H205" s="72" t="s">
        <v>10</v>
      </c>
      <c r="I205" s="115"/>
      <c r="J205" s="116"/>
    </row>
    <row r="206" spans="2:10" s="68" customFormat="1" ht="17.25" customHeight="1" x14ac:dyDescent="0.25">
      <c r="B206" s="100">
        <v>43643</v>
      </c>
      <c r="C206" s="56" t="s">
        <v>11</v>
      </c>
      <c r="D206" s="57" t="s">
        <v>10</v>
      </c>
      <c r="E206" s="82" t="s">
        <v>10</v>
      </c>
      <c r="F206" s="73" t="s">
        <v>10</v>
      </c>
      <c r="G206" s="73" t="s">
        <v>10</v>
      </c>
      <c r="H206" s="73" t="s">
        <v>10</v>
      </c>
      <c r="I206" s="115"/>
      <c r="J206" s="116"/>
    </row>
    <row r="207" spans="2:10" s="68" customFormat="1" ht="17.25" customHeight="1" x14ac:dyDescent="0.25">
      <c r="B207" s="100">
        <v>43642</v>
      </c>
      <c r="C207" s="56" t="s">
        <v>11</v>
      </c>
      <c r="D207" s="57" t="s">
        <v>10</v>
      </c>
      <c r="E207" s="82" t="s">
        <v>10</v>
      </c>
      <c r="F207" s="73" t="s">
        <v>10</v>
      </c>
      <c r="G207" s="73" t="s">
        <v>10</v>
      </c>
      <c r="H207" s="73" t="s">
        <v>10</v>
      </c>
      <c r="I207" s="115"/>
      <c r="J207" s="116"/>
    </row>
    <row r="208" spans="2:10" s="68" customFormat="1" ht="17.25" customHeight="1" x14ac:dyDescent="0.25">
      <c r="B208" s="100">
        <v>43641</v>
      </c>
      <c r="C208" s="53" t="s">
        <v>11</v>
      </c>
      <c r="D208" s="54" t="s">
        <v>10</v>
      </c>
      <c r="E208" s="81" t="s">
        <v>10</v>
      </c>
      <c r="F208" s="72" t="s">
        <v>10</v>
      </c>
      <c r="G208" s="72" t="s">
        <v>10</v>
      </c>
      <c r="H208" s="72" t="s">
        <v>10</v>
      </c>
      <c r="I208" s="115"/>
      <c r="J208" s="116"/>
    </row>
    <row r="209" spans="2:11" s="68" customFormat="1" ht="17.25" customHeight="1" x14ac:dyDescent="0.25">
      <c r="B209" s="100">
        <v>43640</v>
      </c>
      <c r="C209" s="56" t="s">
        <v>11</v>
      </c>
      <c r="D209" s="57" t="s">
        <v>10</v>
      </c>
      <c r="E209" s="82" t="s">
        <v>10</v>
      </c>
      <c r="F209" s="73" t="s">
        <v>10</v>
      </c>
      <c r="G209" s="73" t="s">
        <v>10</v>
      </c>
      <c r="H209" s="73" t="s">
        <v>10</v>
      </c>
      <c r="I209" s="115"/>
      <c r="J209" s="116"/>
    </row>
    <row r="210" spans="2:11" s="68" customFormat="1" ht="17.25" customHeight="1" x14ac:dyDescent="0.25">
      <c r="B210" s="100">
        <v>43639</v>
      </c>
      <c r="C210" s="56" t="s">
        <v>11</v>
      </c>
      <c r="D210" s="57" t="s">
        <v>10</v>
      </c>
      <c r="E210" s="82" t="s">
        <v>10</v>
      </c>
      <c r="F210" s="73" t="s">
        <v>10</v>
      </c>
      <c r="G210" s="73" t="s">
        <v>10</v>
      </c>
      <c r="H210" s="73" t="s">
        <v>10</v>
      </c>
      <c r="I210" s="115"/>
      <c r="J210" s="116"/>
    </row>
    <row r="211" spans="2:11" s="68" customFormat="1" ht="17.25" customHeight="1" x14ac:dyDescent="0.25">
      <c r="B211" s="100">
        <v>43638</v>
      </c>
      <c r="C211" s="53" t="s">
        <v>11</v>
      </c>
      <c r="D211" s="54" t="s">
        <v>10</v>
      </c>
      <c r="E211" s="81" t="s">
        <v>10</v>
      </c>
      <c r="F211" s="72" t="s">
        <v>10</v>
      </c>
      <c r="G211" s="72" t="s">
        <v>10</v>
      </c>
      <c r="H211" s="72" t="s">
        <v>10</v>
      </c>
      <c r="I211" s="115"/>
      <c r="J211" s="116"/>
    </row>
    <row r="212" spans="2:11" s="68" customFormat="1" ht="17.25" customHeight="1" x14ac:dyDescent="0.25">
      <c r="B212" s="100">
        <v>43637</v>
      </c>
      <c r="C212" s="56" t="s">
        <v>11</v>
      </c>
      <c r="D212" s="57" t="s">
        <v>10</v>
      </c>
      <c r="E212" s="82" t="s">
        <v>10</v>
      </c>
      <c r="F212" s="73" t="s">
        <v>10</v>
      </c>
      <c r="G212" s="73" t="s">
        <v>10</v>
      </c>
      <c r="H212" s="73" t="s">
        <v>10</v>
      </c>
      <c r="I212" s="115"/>
      <c r="J212" s="116"/>
    </row>
    <row r="213" spans="2:11" s="68" customFormat="1" ht="91.5" customHeight="1" x14ac:dyDescent="0.25">
      <c r="B213" s="100">
        <v>43636</v>
      </c>
      <c r="C213" s="56" t="s">
        <v>8</v>
      </c>
      <c r="D213" s="57">
        <v>26495</v>
      </c>
      <c r="E213" s="82">
        <v>350336.55</v>
      </c>
      <c r="F213" s="73">
        <f>+E213/D213</f>
        <v>13.222742026797508</v>
      </c>
      <c r="G213" s="73">
        <v>12.95</v>
      </c>
      <c r="H213" s="73">
        <v>13.3</v>
      </c>
      <c r="I213" s="115" t="s">
        <v>49</v>
      </c>
      <c r="J213" s="116"/>
    </row>
    <row r="214" spans="2:11" s="68" customFormat="1" ht="17.25" customHeight="1" x14ac:dyDescent="0.25">
      <c r="B214" s="100">
        <v>43635</v>
      </c>
      <c r="C214" s="53" t="s">
        <v>11</v>
      </c>
      <c r="D214" s="54" t="s">
        <v>10</v>
      </c>
      <c r="E214" s="81" t="s">
        <v>10</v>
      </c>
      <c r="F214" s="72" t="s">
        <v>10</v>
      </c>
      <c r="G214" s="72" t="s">
        <v>10</v>
      </c>
      <c r="H214" s="72" t="s">
        <v>10</v>
      </c>
      <c r="I214" s="115"/>
      <c r="J214" s="116"/>
    </row>
    <row r="215" spans="2:11" s="68" customFormat="1" ht="17.25" customHeight="1" x14ac:dyDescent="0.25">
      <c r="B215" s="100">
        <v>43634</v>
      </c>
      <c r="C215" s="56" t="s">
        <v>11</v>
      </c>
      <c r="D215" s="57" t="s">
        <v>10</v>
      </c>
      <c r="E215" s="82" t="s">
        <v>10</v>
      </c>
      <c r="F215" s="73" t="s">
        <v>10</v>
      </c>
      <c r="G215" s="73" t="s">
        <v>10</v>
      </c>
      <c r="H215" s="73" t="s">
        <v>10</v>
      </c>
      <c r="I215" s="115"/>
      <c r="J215" s="116"/>
    </row>
    <row r="216" spans="2:11" s="68" customFormat="1" ht="87.75" customHeight="1" x14ac:dyDescent="0.25">
      <c r="B216" s="100">
        <v>43633</v>
      </c>
      <c r="C216" s="56" t="s">
        <v>8</v>
      </c>
      <c r="D216" s="57">
        <v>12998</v>
      </c>
      <c r="E216" s="82">
        <v>179127.8</v>
      </c>
      <c r="F216" s="73">
        <f>+E216/D216</f>
        <v>13.781181720264655</v>
      </c>
      <c r="G216" s="73">
        <v>13.6</v>
      </c>
      <c r="H216" s="73">
        <v>13.85</v>
      </c>
      <c r="I216" s="115" t="s">
        <v>49</v>
      </c>
      <c r="J216" s="116"/>
    </row>
    <row r="217" spans="2:11" s="68" customFormat="1" ht="90.75" customHeight="1" x14ac:dyDescent="0.25">
      <c r="B217" s="100">
        <v>43632</v>
      </c>
      <c r="C217" s="53" t="s">
        <v>8</v>
      </c>
      <c r="D217" s="54">
        <v>11677</v>
      </c>
      <c r="E217" s="81">
        <v>163212.88</v>
      </c>
      <c r="F217" s="72">
        <f>+E217/D217</f>
        <v>13.977295538237561</v>
      </c>
      <c r="G217" s="72">
        <v>13.9</v>
      </c>
      <c r="H217" s="72">
        <v>14</v>
      </c>
      <c r="I217" s="115" t="s">
        <v>49</v>
      </c>
      <c r="J217" s="116"/>
    </row>
    <row r="218" spans="2:11" s="68" customFormat="1" ht="17.25" customHeight="1" x14ac:dyDescent="0.25">
      <c r="B218" s="100">
        <v>43631</v>
      </c>
      <c r="C218" s="56" t="s">
        <v>11</v>
      </c>
      <c r="D218" s="57" t="s">
        <v>10</v>
      </c>
      <c r="E218" s="82" t="s">
        <v>10</v>
      </c>
      <c r="F218" s="73" t="s">
        <v>10</v>
      </c>
      <c r="G218" s="73" t="s">
        <v>10</v>
      </c>
      <c r="H218" s="73" t="s">
        <v>10</v>
      </c>
      <c r="I218" s="115"/>
      <c r="J218" s="116"/>
    </row>
    <row r="219" spans="2:11" s="68" customFormat="1" ht="93" customHeight="1" x14ac:dyDescent="0.25">
      <c r="B219" s="100">
        <v>43630</v>
      </c>
      <c r="C219" s="56" t="s">
        <v>8</v>
      </c>
      <c r="D219" s="57">
        <v>19649</v>
      </c>
      <c r="E219" s="82">
        <v>265577.25</v>
      </c>
      <c r="F219" s="73">
        <f>+E219/D219</f>
        <v>13.516069520077357</v>
      </c>
      <c r="G219" s="73">
        <v>13.4</v>
      </c>
      <c r="H219" s="73">
        <v>13.75</v>
      </c>
      <c r="I219" s="115" t="s">
        <v>49</v>
      </c>
      <c r="J219" s="116"/>
    </row>
    <row r="220" spans="2:11" s="68" customFormat="1" ht="17.25" customHeight="1" x14ac:dyDescent="0.25">
      <c r="B220" s="100">
        <v>43629</v>
      </c>
      <c r="C220" s="53" t="s">
        <v>11</v>
      </c>
      <c r="D220" s="54" t="s">
        <v>10</v>
      </c>
      <c r="E220" s="81" t="s">
        <v>10</v>
      </c>
      <c r="F220" s="72" t="s">
        <v>10</v>
      </c>
      <c r="G220" s="72" t="s">
        <v>10</v>
      </c>
      <c r="H220" s="72" t="s">
        <v>10</v>
      </c>
      <c r="I220" s="115"/>
      <c r="J220" s="116"/>
    </row>
    <row r="221" spans="2:11" s="68" customFormat="1" ht="93" customHeight="1" x14ac:dyDescent="0.25">
      <c r="B221" s="100">
        <v>43628</v>
      </c>
      <c r="C221" s="56" t="s">
        <v>8</v>
      </c>
      <c r="D221" s="57">
        <v>24826</v>
      </c>
      <c r="E221" s="82">
        <v>344451.73</v>
      </c>
      <c r="F221" s="73">
        <f>+E221/D221</f>
        <v>13.874636671231773</v>
      </c>
      <c r="G221" s="73">
        <v>13.75</v>
      </c>
      <c r="H221" s="73">
        <v>14.16</v>
      </c>
      <c r="I221" s="115" t="s">
        <v>49</v>
      </c>
      <c r="J221" s="116"/>
      <c r="K221" s="86" t="s">
        <v>52</v>
      </c>
    </row>
    <row r="222" spans="2:11" s="68" customFormat="1" ht="17.25" customHeight="1" x14ac:dyDescent="0.25">
      <c r="B222" s="100">
        <v>43627</v>
      </c>
      <c r="C222" s="56" t="s">
        <v>11</v>
      </c>
      <c r="D222" s="57" t="s">
        <v>10</v>
      </c>
      <c r="E222" s="82" t="s">
        <v>10</v>
      </c>
      <c r="F222" s="73" t="s">
        <v>10</v>
      </c>
      <c r="G222" s="73" t="s">
        <v>10</v>
      </c>
      <c r="H222" s="73" t="s">
        <v>10</v>
      </c>
      <c r="I222" s="120"/>
      <c r="J222" s="121"/>
    </row>
    <row r="223" spans="2:11" s="68" customFormat="1" ht="86.25" customHeight="1" x14ac:dyDescent="0.25">
      <c r="B223" s="100">
        <v>43626</v>
      </c>
      <c r="C223" s="53" t="s">
        <v>8</v>
      </c>
      <c r="D223" s="54">
        <v>14119</v>
      </c>
      <c r="E223" s="81">
        <v>201297.82</v>
      </c>
      <c r="F223" s="72">
        <f>+E223/D223</f>
        <v>14.257229265528721</v>
      </c>
      <c r="G223" s="72">
        <v>13.99</v>
      </c>
      <c r="H223" s="72">
        <v>14.35</v>
      </c>
      <c r="I223" s="115" t="s">
        <v>49</v>
      </c>
      <c r="J223" s="116"/>
    </row>
    <row r="224" spans="2:11" s="68" customFormat="1" ht="90" customHeight="1" x14ac:dyDescent="0.25">
      <c r="B224" s="100">
        <v>43625</v>
      </c>
      <c r="C224" s="56" t="s">
        <v>8</v>
      </c>
      <c r="D224" s="57">
        <v>9496</v>
      </c>
      <c r="E224" s="82">
        <v>129711.6</v>
      </c>
      <c r="F224" s="73">
        <f>+E224/D224</f>
        <v>13.659604043807919</v>
      </c>
      <c r="G224" s="73">
        <v>13.45</v>
      </c>
      <c r="H224" s="73">
        <v>13.85</v>
      </c>
      <c r="I224" s="115" t="s">
        <v>49</v>
      </c>
      <c r="J224" s="116"/>
    </row>
    <row r="225" spans="2:10" s="68" customFormat="1" ht="89.25" customHeight="1" x14ac:dyDescent="0.25">
      <c r="B225" s="100">
        <v>43624</v>
      </c>
      <c r="C225" s="56" t="s">
        <v>8</v>
      </c>
      <c r="D225" s="57">
        <v>0</v>
      </c>
      <c r="E225" s="82">
        <v>0</v>
      </c>
      <c r="F225" s="73">
        <v>0</v>
      </c>
      <c r="G225" s="73">
        <v>0</v>
      </c>
      <c r="H225" s="73">
        <v>0</v>
      </c>
      <c r="I225" s="115" t="s">
        <v>49</v>
      </c>
      <c r="J225" s="116"/>
    </row>
    <row r="226" spans="2:10" s="68" customFormat="1" ht="17.25" customHeight="1" x14ac:dyDescent="0.25">
      <c r="B226" s="100">
        <v>43623</v>
      </c>
      <c r="C226" s="53" t="s">
        <v>11</v>
      </c>
      <c r="D226" s="54" t="s">
        <v>10</v>
      </c>
      <c r="E226" s="81" t="s">
        <v>10</v>
      </c>
      <c r="F226" s="72" t="s">
        <v>10</v>
      </c>
      <c r="G226" s="72" t="s">
        <v>10</v>
      </c>
      <c r="H226" s="72" t="s">
        <v>10</v>
      </c>
      <c r="I226" s="115"/>
      <c r="J226" s="116"/>
    </row>
    <row r="227" spans="2:10" s="68" customFormat="1" ht="90.75" customHeight="1" x14ac:dyDescent="0.25">
      <c r="B227" s="100">
        <v>43622</v>
      </c>
      <c r="C227" s="56" t="s">
        <v>8</v>
      </c>
      <c r="D227" s="57">
        <v>11261</v>
      </c>
      <c r="E227" s="82">
        <v>144830.24</v>
      </c>
      <c r="F227" s="73">
        <f>+E227/D227</f>
        <v>12.861223692389663</v>
      </c>
      <c r="G227" s="73">
        <v>12.5</v>
      </c>
      <c r="H227" s="73">
        <v>13</v>
      </c>
      <c r="I227" s="115" t="s">
        <v>49</v>
      </c>
      <c r="J227" s="116"/>
    </row>
    <row r="228" spans="2:10" s="68" customFormat="1" ht="17.25" customHeight="1" x14ac:dyDescent="0.25">
      <c r="B228" s="100">
        <v>43621</v>
      </c>
      <c r="C228" s="56" t="s">
        <v>11</v>
      </c>
      <c r="D228" s="57" t="s">
        <v>10</v>
      </c>
      <c r="E228" s="82" t="s">
        <v>10</v>
      </c>
      <c r="F228" s="73" t="s">
        <v>10</v>
      </c>
      <c r="G228" s="73" t="s">
        <v>10</v>
      </c>
      <c r="H228" s="73" t="s">
        <v>10</v>
      </c>
      <c r="I228" s="115"/>
      <c r="J228" s="116"/>
    </row>
    <row r="229" spans="2:10" s="68" customFormat="1" ht="17.25" customHeight="1" x14ac:dyDescent="0.25">
      <c r="B229" s="100">
        <v>43620</v>
      </c>
      <c r="C229" s="53" t="s">
        <v>11</v>
      </c>
      <c r="D229" s="54" t="s">
        <v>10</v>
      </c>
      <c r="E229" s="81" t="s">
        <v>10</v>
      </c>
      <c r="F229" s="72" t="s">
        <v>10</v>
      </c>
      <c r="G229" s="72" t="s">
        <v>10</v>
      </c>
      <c r="H229" s="72" t="s">
        <v>10</v>
      </c>
      <c r="I229" s="115"/>
      <c r="J229" s="116"/>
    </row>
    <row r="230" spans="2:10" s="68" customFormat="1" ht="17.25" customHeight="1" x14ac:dyDescent="0.25">
      <c r="B230" s="100">
        <v>43619</v>
      </c>
      <c r="C230" s="56" t="s">
        <v>11</v>
      </c>
      <c r="D230" s="57" t="s">
        <v>10</v>
      </c>
      <c r="E230" s="82" t="s">
        <v>10</v>
      </c>
      <c r="F230" s="73" t="s">
        <v>10</v>
      </c>
      <c r="G230" s="73" t="s">
        <v>10</v>
      </c>
      <c r="H230" s="73" t="s">
        <v>10</v>
      </c>
      <c r="I230" s="115"/>
      <c r="J230" s="116"/>
    </row>
    <row r="231" spans="2:10" s="68" customFormat="1" ht="17.25" customHeight="1" x14ac:dyDescent="0.25">
      <c r="B231" s="100">
        <v>43618</v>
      </c>
      <c r="C231" s="56" t="s">
        <v>11</v>
      </c>
      <c r="D231" s="57" t="s">
        <v>10</v>
      </c>
      <c r="E231" s="82" t="s">
        <v>10</v>
      </c>
      <c r="F231" s="73" t="s">
        <v>10</v>
      </c>
      <c r="G231" s="73" t="s">
        <v>10</v>
      </c>
      <c r="H231" s="73" t="s">
        <v>10</v>
      </c>
      <c r="I231" s="115"/>
      <c r="J231" s="116"/>
    </row>
    <row r="232" spans="2:10" s="68" customFormat="1" ht="90.75" customHeight="1" x14ac:dyDescent="0.25">
      <c r="B232" s="100">
        <v>43617</v>
      </c>
      <c r="C232" s="53" t="s">
        <v>8</v>
      </c>
      <c r="D232" s="54">
        <v>11486</v>
      </c>
      <c r="E232" s="81">
        <v>165767.9</v>
      </c>
      <c r="F232" s="72">
        <f>+E232/D232</f>
        <v>14.4321695977712</v>
      </c>
      <c r="G232" s="72">
        <v>14.4</v>
      </c>
      <c r="H232" s="72">
        <v>14.5</v>
      </c>
      <c r="I232" s="115" t="s">
        <v>49</v>
      </c>
      <c r="J232" s="116"/>
    </row>
    <row r="233" spans="2:10" s="68" customFormat="1" ht="91.5" customHeight="1" x14ac:dyDescent="0.25">
      <c r="B233" s="100">
        <v>43616</v>
      </c>
      <c r="C233" s="56" t="s">
        <v>8</v>
      </c>
      <c r="D233" s="57">
        <v>8699</v>
      </c>
      <c r="E233" s="82">
        <v>130485</v>
      </c>
      <c r="F233" s="73">
        <f>+E233/D233</f>
        <v>15</v>
      </c>
      <c r="G233" s="73">
        <v>15</v>
      </c>
      <c r="H233" s="73">
        <v>15</v>
      </c>
      <c r="I233" s="115" t="s">
        <v>49</v>
      </c>
      <c r="J233" s="116"/>
    </row>
    <row r="234" spans="2:10" s="68" customFormat="1" ht="17.25" customHeight="1" x14ac:dyDescent="0.25">
      <c r="B234" s="100">
        <v>43615</v>
      </c>
      <c r="C234" s="56" t="s">
        <v>11</v>
      </c>
      <c r="D234" s="57" t="s">
        <v>10</v>
      </c>
      <c r="E234" s="82" t="s">
        <v>10</v>
      </c>
      <c r="F234" s="73" t="s">
        <v>10</v>
      </c>
      <c r="G234" s="73" t="s">
        <v>10</v>
      </c>
      <c r="H234" s="73" t="s">
        <v>10</v>
      </c>
      <c r="I234" s="115"/>
      <c r="J234" s="116"/>
    </row>
    <row r="235" spans="2:10" s="68" customFormat="1" ht="17.25" customHeight="1" x14ac:dyDescent="0.25">
      <c r="B235" s="100">
        <v>43614</v>
      </c>
      <c r="C235" s="53" t="s">
        <v>11</v>
      </c>
      <c r="D235" s="54" t="s">
        <v>10</v>
      </c>
      <c r="E235" s="81" t="s">
        <v>10</v>
      </c>
      <c r="F235" s="72" t="s">
        <v>10</v>
      </c>
      <c r="G235" s="72" t="s">
        <v>10</v>
      </c>
      <c r="H235" s="72" t="s">
        <v>10</v>
      </c>
      <c r="I235" s="115"/>
      <c r="J235" s="116"/>
    </row>
    <row r="236" spans="2:10" s="68" customFormat="1" ht="17.25" customHeight="1" x14ac:dyDescent="0.25">
      <c r="B236" s="100">
        <v>43613</v>
      </c>
      <c r="C236" s="56" t="s">
        <v>11</v>
      </c>
      <c r="D236" s="57" t="s">
        <v>10</v>
      </c>
      <c r="E236" s="82" t="s">
        <v>10</v>
      </c>
      <c r="F236" s="73" t="s">
        <v>10</v>
      </c>
      <c r="G236" s="73" t="s">
        <v>10</v>
      </c>
      <c r="H236" s="73" t="s">
        <v>10</v>
      </c>
      <c r="I236" s="115"/>
      <c r="J236" s="116"/>
    </row>
    <row r="237" spans="2:10" s="68" customFormat="1" ht="17.25" customHeight="1" x14ac:dyDescent="0.25">
      <c r="B237" s="100">
        <v>43612</v>
      </c>
      <c r="C237" s="56" t="s">
        <v>11</v>
      </c>
      <c r="D237" s="57" t="s">
        <v>10</v>
      </c>
      <c r="E237" s="82" t="s">
        <v>10</v>
      </c>
      <c r="F237" s="73" t="s">
        <v>10</v>
      </c>
      <c r="G237" s="73" t="s">
        <v>10</v>
      </c>
      <c r="H237" s="73" t="s">
        <v>10</v>
      </c>
      <c r="I237" s="115"/>
      <c r="J237" s="116"/>
    </row>
    <row r="238" spans="2:10" s="68" customFormat="1" ht="17.25" customHeight="1" x14ac:dyDescent="0.25">
      <c r="B238" s="100">
        <v>43611</v>
      </c>
      <c r="C238" s="53" t="s">
        <v>11</v>
      </c>
      <c r="D238" s="54" t="s">
        <v>10</v>
      </c>
      <c r="E238" s="81" t="s">
        <v>10</v>
      </c>
      <c r="F238" s="72" t="s">
        <v>10</v>
      </c>
      <c r="G238" s="72" t="s">
        <v>10</v>
      </c>
      <c r="H238" s="72" t="s">
        <v>10</v>
      </c>
      <c r="I238" s="115"/>
      <c r="J238" s="116"/>
    </row>
    <row r="239" spans="2:10" s="68" customFormat="1" ht="17.25" customHeight="1" x14ac:dyDescent="0.25">
      <c r="B239" s="100">
        <v>43610</v>
      </c>
      <c r="C239" s="56" t="s">
        <v>11</v>
      </c>
      <c r="D239" s="57" t="s">
        <v>10</v>
      </c>
      <c r="E239" s="82" t="s">
        <v>10</v>
      </c>
      <c r="F239" s="73" t="s">
        <v>10</v>
      </c>
      <c r="G239" s="73" t="s">
        <v>10</v>
      </c>
      <c r="H239" s="73" t="s">
        <v>10</v>
      </c>
      <c r="I239" s="115"/>
      <c r="J239" s="116"/>
    </row>
    <row r="240" spans="2:10" s="68" customFormat="1" ht="17.25" customHeight="1" x14ac:dyDescent="0.25">
      <c r="B240" s="100">
        <v>43609</v>
      </c>
      <c r="C240" s="56" t="s">
        <v>11</v>
      </c>
      <c r="D240" s="57" t="s">
        <v>10</v>
      </c>
      <c r="E240" s="82" t="s">
        <v>10</v>
      </c>
      <c r="F240" s="73" t="s">
        <v>10</v>
      </c>
      <c r="G240" s="73" t="s">
        <v>10</v>
      </c>
      <c r="H240" s="73" t="s">
        <v>10</v>
      </c>
      <c r="I240" s="115"/>
      <c r="J240" s="116"/>
    </row>
    <row r="241" spans="2:10" s="68" customFormat="1" ht="91.5" customHeight="1" x14ac:dyDescent="0.25">
      <c r="B241" s="100">
        <v>43608</v>
      </c>
      <c r="C241" s="53" t="s">
        <v>8</v>
      </c>
      <c r="D241" s="54">
        <v>15000</v>
      </c>
      <c r="E241" s="81">
        <v>233920</v>
      </c>
      <c r="F241" s="72">
        <f>+E241/D241</f>
        <v>15.594666666666667</v>
      </c>
      <c r="G241" s="72">
        <v>15.56</v>
      </c>
      <c r="H241" s="72">
        <v>15.6</v>
      </c>
      <c r="I241" s="115" t="s">
        <v>49</v>
      </c>
      <c r="J241" s="116"/>
    </row>
    <row r="242" spans="2:10" s="68" customFormat="1" ht="17.25" customHeight="1" x14ac:dyDescent="0.25">
      <c r="B242" s="100">
        <v>43607</v>
      </c>
      <c r="C242" s="56" t="s">
        <v>11</v>
      </c>
      <c r="D242" s="57" t="s">
        <v>10</v>
      </c>
      <c r="E242" s="82" t="s">
        <v>10</v>
      </c>
      <c r="F242" s="73" t="s">
        <v>10</v>
      </c>
      <c r="G242" s="73" t="s">
        <v>10</v>
      </c>
      <c r="H242" s="73" t="s">
        <v>10</v>
      </c>
      <c r="I242" s="115"/>
      <c r="J242" s="116"/>
    </row>
    <row r="243" spans="2:10" s="68" customFormat="1" ht="17.25" customHeight="1" x14ac:dyDescent="0.25">
      <c r="B243" s="100">
        <v>43606</v>
      </c>
      <c r="C243" s="56" t="s">
        <v>11</v>
      </c>
      <c r="D243" s="57" t="s">
        <v>10</v>
      </c>
      <c r="E243" s="82" t="s">
        <v>10</v>
      </c>
      <c r="F243" s="73" t="s">
        <v>10</v>
      </c>
      <c r="G243" s="73" t="s">
        <v>10</v>
      </c>
      <c r="H243" s="73" t="s">
        <v>10</v>
      </c>
      <c r="I243" s="115"/>
      <c r="J243" s="116"/>
    </row>
    <row r="244" spans="2:10" s="68" customFormat="1" ht="17.25" customHeight="1" x14ac:dyDescent="0.25">
      <c r="B244" s="100">
        <v>43605</v>
      </c>
      <c r="C244" s="56" t="s">
        <v>11</v>
      </c>
      <c r="D244" s="57" t="s">
        <v>10</v>
      </c>
      <c r="E244" s="82" t="s">
        <v>10</v>
      </c>
      <c r="F244" s="73" t="s">
        <v>10</v>
      </c>
      <c r="G244" s="73" t="s">
        <v>10</v>
      </c>
      <c r="H244" s="73" t="s">
        <v>10</v>
      </c>
      <c r="I244" s="115"/>
      <c r="J244" s="116"/>
    </row>
    <row r="245" spans="2:10" s="68" customFormat="1" ht="17.25" customHeight="1" x14ac:dyDescent="0.25">
      <c r="B245" s="100">
        <v>43604</v>
      </c>
      <c r="C245" s="56" t="s">
        <v>11</v>
      </c>
      <c r="D245" s="57" t="s">
        <v>10</v>
      </c>
      <c r="E245" s="82" t="s">
        <v>10</v>
      </c>
      <c r="F245" s="73" t="s">
        <v>10</v>
      </c>
      <c r="G245" s="73" t="s">
        <v>10</v>
      </c>
      <c r="H245" s="73" t="s">
        <v>10</v>
      </c>
      <c r="I245" s="115"/>
      <c r="J245" s="116"/>
    </row>
    <row r="246" spans="2:10" s="68" customFormat="1" ht="17.25" customHeight="1" x14ac:dyDescent="0.25">
      <c r="B246" s="100">
        <v>43603</v>
      </c>
      <c r="C246" s="56" t="s">
        <v>11</v>
      </c>
      <c r="D246" s="57" t="s">
        <v>10</v>
      </c>
      <c r="E246" s="82" t="s">
        <v>10</v>
      </c>
      <c r="F246" s="73" t="s">
        <v>10</v>
      </c>
      <c r="G246" s="73" t="s">
        <v>10</v>
      </c>
      <c r="H246" s="73" t="s">
        <v>10</v>
      </c>
      <c r="I246" s="115"/>
      <c r="J246" s="116"/>
    </row>
    <row r="247" spans="2:10" s="68" customFormat="1" ht="17.25" customHeight="1" x14ac:dyDescent="0.25">
      <c r="B247" s="100">
        <v>43602</v>
      </c>
      <c r="C247" s="56" t="s">
        <v>11</v>
      </c>
      <c r="D247" s="57" t="s">
        <v>10</v>
      </c>
      <c r="E247" s="82" t="s">
        <v>10</v>
      </c>
      <c r="F247" s="73" t="s">
        <v>10</v>
      </c>
      <c r="G247" s="73" t="s">
        <v>10</v>
      </c>
      <c r="H247" s="73" t="s">
        <v>10</v>
      </c>
      <c r="I247" s="115"/>
      <c r="J247" s="116"/>
    </row>
    <row r="248" spans="2:10" s="68" customFormat="1" ht="17.25" customHeight="1" x14ac:dyDescent="0.25">
      <c r="B248" s="100">
        <v>43601</v>
      </c>
      <c r="C248" s="56" t="s">
        <v>11</v>
      </c>
      <c r="D248" s="57" t="s">
        <v>10</v>
      </c>
      <c r="E248" s="82" t="s">
        <v>10</v>
      </c>
      <c r="F248" s="73" t="s">
        <v>10</v>
      </c>
      <c r="G248" s="73" t="s">
        <v>10</v>
      </c>
      <c r="H248" s="73" t="s">
        <v>10</v>
      </c>
      <c r="I248" s="115"/>
      <c r="J248" s="116"/>
    </row>
    <row r="249" spans="2:10" s="68" customFormat="1" ht="17.25" customHeight="1" x14ac:dyDescent="0.25">
      <c r="B249" s="100">
        <v>43600</v>
      </c>
      <c r="C249" s="56" t="s">
        <v>11</v>
      </c>
      <c r="D249" s="57" t="s">
        <v>10</v>
      </c>
      <c r="E249" s="82" t="s">
        <v>10</v>
      </c>
      <c r="F249" s="73" t="s">
        <v>10</v>
      </c>
      <c r="G249" s="73" t="s">
        <v>10</v>
      </c>
      <c r="H249" s="73" t="s">
        <v>10</v>
      </c>
      <c r="I249" s="115"/>
      <c r="J249" s="116"/>
    </row>
    <row r="250" spans="2:10" s="68" customFormat="1" ht="17.25" customHeight="1" x14ac:dyDescent="0.25">
      <c r="B250" s="100">
        <v>43599</v>
      </c>
      <c r="C250" s="56" t="s">
        <v>11</v>
      </c>
      <c r="D250" s="57" t="s">
        <v>10</v>
      </c>
      <c r="E250" s="82" t="s">
        <v>10</v>
      </c>
      <c r="F250" s="73" t="s">
        <v>10</v>
      </c>
      <c r="G250" s="73" t="s">
        <v>10</v>
      </c>
      <c r="H250" s="73" t="s">
        <v>10</v>
      </c>
      <c r="I250" s="115"/>
      <c r="J250" s="116"/>
    </row>
    <row r="251" spans="2:10" s="68" customFormat="1" ht="17.25" customHeight="1" x14ac:dyDescent="0.25">
      <c r="B251" s="100">
        <v>43598</v>
      </c>
      <c r="C251" s="56" t="s">
        <v>11</v>
      </c>
      <c r="D251" s="57" t="s">
        <v>10</v>
      </c>
      <c r="E251" s="82" t="s">
        <v>10</v>
      </c>
      <c r="F251" s="73" t="s">
        <v>10</v>
      </c>
      <c r="G251" s="73" t="s">
        <v>10</v>
      </c>
      <c r="H251" s="73" t="s">
        <v>10</v>
      </c>
      <c r="I251" s="115"/>
      <c r="J251" s="116"/>
    </row>
    <row r="252" spans="2:10" s="68" customFormat="1" ht="17.25" customHeight="1" x14ac:dyDescent="0.25">
      <c r="B252" s="100">
        <v>43597</v>
      </c>
      <c r="C252" s="56" t="s">
        <v>11</v>
      </c>
      <c r="D252" s="57" t="s">
        <v>10</v>
      </c>
      <c r="E252" s="82" t="s">
        <v>10</v>
      </c>
      <c r="F252" s="73" t="s">
        <v>10</v>
      </c>
      <c r="G252" s="73" t="s">
        <v>10</v>
      </c>
      <c r="H252" s="73" t="s">
        <v>10</v>
      </c>
      <c r="I252" s="115"/>
      <c r="J252" s="116"/>
    </row>
    <row r="253" spans="2:10" s="68" customFormat="1" ht="17.25" customHeight="1" x14ac:dyDescent="0.25">
      <c r="B253" s="100">
        <v>43596</v>
      </c>
      <c r="C253" s="53" t="s">
        <v>11</v>
      </c>
      <c r="D253" s="54" t="s">
        <v>10</v>
      </c>
      <c r="E253" s="81" t="s">
        <v>10</v>
      </c>
      <c r="F253" s="72" t="s">
        <v>10</v>
      </c>
      <c r="G253" s="72" t="s">
        <v>10</v>
      </c>
      <c r="H253" s="72" t="s">
        <v>10</v>
      </c>
      <c r="I253" s="115"/>
      <c r="J253" s="116"/>
    </row>
    <row r="254" spans="2:10" s="68" customFormat="1" ht="17.25" customHeight="1" x14ac:dyDescent="0.25">
      <c r="B254" s="100">
        <v>43595</v>
      </c>
      <c r="C254" s="56" t="s">
        <v>11</v>
      </c>
      <c r="D254" s="57" t="s">
        <v>10</v>
      </c>
      <c r="E254" s="82" t="s">
        <v>10</v>
      </c>
      <c r="F254" s="73" t="s">
        <v>10</v>
      </c>
      <c r="G254" s="73" t="s">
        <v>10</v>
      </c>
      <c r="H254" s="73" t="s">
        <v>10</v>
      </c>
      <c r="I254" s="115"/>
      <c r="J254" s="116"/>
    </row>
    <row r="255" spans="2:10" s="68" customFormat="1" ht="17.25" customHeight="1" x14ac:dyDescent="0.25">
      <c r="B255" s="100">
        <v>43594</v>
      </c>
      <c r="C255" s="56" t="s">
        <v>11</v>
      </c>
      <c r="D255" s="57" t="s">
        <v>10</v>
      </c>
      <c r="E255" s="82" t="s">
        <v>10</v>
      </c>
      <c r="F255" s="73" t="s">
        <v>10</v>
      </c>
      <c r="G255" s="73" t="s">
        <v>10</v>
      </c>
      <c r="H255" s="73" t="s">
        <v>10</v>
      </c>
      <c r="I255" s="115"/>
      <c r="J255" s="116"/>
    </row>
    <row r="256" spans="2:10" s="68" customFormat="1" ht="17.25" customHeight="1" x14ac:dyDescent="0.25">
      <c r="B256" s="100">
        <v>43593</v>
      </c>
      <c r="C256" s="53" t="s">
        <v>11</v>
      </c>
      <c r="D256" s="54" t="s">
        <v>10</v>
      </c>
      <c r="E256" s="81" t="s">
        <v>10</v>
      </c>
      <c r="F256" s="72" t="s">
        <v>10</v>
      </c>
      <c r="G256" s="72" t="s">
        <v>10</v>
      </c>
      <c r="H256" s="72" t="s">
        <v>10</v>
      </c>
      <c r="I256" s="115"/>
      <c r="J256" s="116"/>
    </row>
    <row r="257" spans="2:10" s="68" customFormat="1" ht="91.5" customHeight="1" x14ac:dyDescent="0.25">
      <c r="B257" s="100">
        <v>43592</v>
      </c>
      <c r="C257" s="56" t="s">
        <v>8</v>
      </c>
      <c r="D257" s="57">
        <v>29493</v>
      </c>
      <c r="E257" s="82">
        <v>493766.73</v>
      </c>
      <c r="F257" s="73">
        <v>16.741827891364053</v>
      </c>
      <c r="G257" s="73">
        <v>16.739999999999998</v>
      </c>
      <c r="H257" s="73">
        <v>16.75</v>
      </c>
      <c r="I257" s="115" t="s">
        <v>49</v>
      </c>
      <c r="J257" s="116"/>
    </row>
    <row r="258" spans="2:10" s="68" customFormat="1" ht="91.5" customHeight="1" x14ac:dyDescent="0.25">
      <c r="B258" s="100">
        <v>43591</v>
      </c>
      <c r="C258" s="56" t="s">
        <v>8</v>
      </c>
      <c r="D258" s="57">
        <v>8579</v>
      </c>
      <c r="E258" s="82">
        <v>137524.1</v>
      </c>
      <c r="F258" s="73">
        <v>16.030318218906633</v>
      </c>
      <c r="G258" s="73">
        <v>16</v>
      </c>
      <c r="H258" s="73">
        <v>16.45</v>
      </c>
      <c r="I258" s="115" t="s">
        <v>49</v>
      </c>
      <c r="J258" s="116"/>
    </row>
    <row r="259" spans="2:10" s="68" customFormat="1" ht="17.25" customHeight="1" x14ac:dyDescent="0.25">
      <c r="B259" s="100">
        <v>43590</v>
      </c>
      <c r="C259" s="53" t="s">
        <v>11</v>
      </c>
      <c r="D259" s="54" t="s">
        <v>10</v>
      </c>
      <c r="E259" s="81" t="s">
        <v>10</v>
      </c>
      <c r="F259" s="72" t="s">
        <v>10</v>
      </c>
      <c r="G259" s="72" t="s">
        <v>10</v>
      </c>
      <c r="H259" s="72" t="s">
        <v>10</v>
      </c>
      <c r="I259" s="115"/>
      <c r="J259" s="116"/>
    </row>
    <row r="260" spans="2:10" s="68" customFormat="1" ht="17.25" customHeight="1" x14ac:dyDescent="0.25">
      <c r="B260" s="100">
        <v>43589</v>
      </c>
      <c r="C260" s="56" t="s">
        <v>11</v>
      </c>
      <c r="D260" s="57" t="s">
        <v>10</v>
      </c>
      <c r="E260" s="82" t="s">
        <v>10</v>
      </c>
      <c r="F260" s="73" t="s">
        <v>10</v>
      </c>
      <c r="G260" s="73" t="s">
        <v>10</v>
      </c>
      <c r="H260" s="73" t="s">
        <v>10</v>
      </c>
      <c r="I260" s="115"/>
      <c r="J260" s="116"/>
    </row>
    <row r="261" spans="2:10" s="68" customFormat="1" ht="17.25" customHeight="1" x14ac:dyDescent="0.25">
      <c r="B261" s="100">
        <v>43588</v>
      </c>
      <c r="C261" s="56" t="s">
        <v>11</v>
      </c>
      <c r="D261" s="57" t="s">
        <v>10</v>
      </c>
      <c r="E261" s="82" t="s">
        <v>10</v>
      </c>
      <c r="F261" s="73" t="s">
        <v>10</v>
      </c>
      <c r="G261" s="73" t="s">
        <v>10</v>
      </c>
      <c r="H261" s="73" t="s">
        <v>10</v>
      </c>
      <c r="I261" s="115"/>
      <c r="J261" s="116"/>
    </row>
    <row r="262" spans="2:10" s="68" customFormat="1" ht="91.5" customHeight="1" x14ac:dyDescent="0.25">
      <c r="B262" s="100">
        <v>43587</v>
      </c>
      <c r="C262" s="53" t="s">
        <v>18</v>
      </c>
      <c r="D262" s="54">
        <v>-44431</v>
      </c>
      <c r="E262" s="81">
        <v>-610547.32999999996</v>
      </c>
      <c r="F262" s="72">
        <v>13.741471720195358</v>
      </c>
      <c r="G262" s="72">
        <v>13.7</v>
      </c>
      <c r="H262" s="72">
        <v>13.88</v>
      </c>
      <c r="I262" s="115" t="s">
        <v>49</v>
      </c>
      <c r="J262" s="116"/>
    </row>
    <row r="263" spans="2:10" s="68" customFormat="1" ht="17.25" customHeight="1" x14ac:dyDescent="0.25">
      <c r="B263" s="100">
        <v>43586</v>
      </c>
      <c r="C263" s="56" t="s">
        <v>11</v>
      </c>
      <c r="D263" s="57" t="s">
        <v>10</v>
      </c>
      <c r="E263" s="82" t="s">
        <v>10</v>
      </c>
      <c r="F263" s="73" t="s">
        <v>10</v>
      </c>
      <c r="G263" s="73" t="s">
        <v>10</v>
      </c>
      <c r="H263" s="73" t="s">
        <v>10</v>
      </c>
      <c r="I263" s="115"/>
      <c r="J263" s="116"/>
    </row>
    <row r="264" spans="2:10" s="68" customFormat="1" ht="17.25" customHeight="1" x14ac:dyDescent="0.25">
      <c r="B264" s="100">
        <v>43585</v>
      </c>
      <c r="C264" s="56" t="s">
        <v>11</v>
      </c>
      <c r="D264" s="57" t="s">
        <v>10</v>
      </c>
      <c r="E264" s="82" t="s">
        <v>10</v>
      </c>
      <c r="F264" s="73" t="s">
        <v>10</v>
      </c>
      <c r="G264" s="73" t="s">
        <v>10</v>
      </c>
      <c r="H264" s="73" t="s">
        <v>10</v>
      </c>
      <c r="I264" s="115"/>
      <c r="J264" s="116"/>
    </row>
    <row r="265" spans="2:10" s="68" customFormat="1" ht="17.25" customHeight="1" x14ac:dyDescent="0.25">
      <c r="B265" s="100">
        <v>43584</v>
      </c>
      <c r="C265" s="53" t="s">
        <v>11</v>
      </c>
      <c r="D265" s="54" t="s">
        <v>10</v>
      </c>
      <c r="E265" s="81" t="s">
        <v>10</v>
      </c>
      <c r="F265" s="72" t="s">
        <v>10</v>
      </c>
      <c r="G265" s="72" t="s">
        <v>10</v>
      </c>
      <c r="H265" s="72" t="s">
        <v>10</v>
      </c>
      <c r="I265" s="115"/>
      <c r="J265" s="116"/>
    </row>
    <row r="266" spans="2:10" s="68" customFormat="1" ht="17.25" customHeight="1" x14ac:dyDescent="0.25">
      <c r="B266" s="100">
        <v>43583</v>
      </c>
      <c r="C266" s="56" t="s">
        <v>11</v>
      </c>
      <c r="D266" s="57" t="s">
        <v>10</v>
      </c>
      <c r="E266" s="82" t="s">
        <v>10</v>
      </c>
      <c r="F266" s="73" t="s">
        <v>10</v>
      </c>
      <c r="G266" s="73" t="s">
        <v>10</v>
      </c>
      <c r="H266" s="73" t="s">
        <v>10</v>
      </c>
      <c r="I266" s="115"/>
      <c r="J266" s="116"/>
    </row>
    <row r="267" spans="2:10" s="68" customFormat="1" ht="17.25" customHeight="1" x14ac:dyDescent="0.25">
      <c r="B267" s="100">
        <v>43582</v>
      </c>
      <c r="C267" s="56" t="s">
        <v>11</v>
      </c>
      <c r="D267" s="57" t="s">
        <v>10</v>
      </c>
      <c r="E267" s="82" t="s">
        <v>10</v>
      </c>
      <c r="F267" s="73" t="s">
        <v>10</v>
      </c>
      <c r="G267" s="73" t="s">
        <v>10</v>
      </c>
      <c r="H267" s="73" t="s">
        <v>10</v>
      </c>
      <c r="I267" s="115"/>
      <c r="J267" s="116"/>
    </row>
    <row r="268" spans="2:10" s="68" customFormat="1" ht="17.25" customHeight="1" x14ac:dyDescent="0.25">
      <c r="B268" s="100">
        <v>43581</v>
      </c>
      <c r="C268" s="53" t="s">
        <v>11</v>
      </c>
      <c r="D268" s="54" t="s">
        <v>10</v>
      </c>
      <c r="E268" s="81" t="s">
        <v>10</v>
      </c>
      <c r="F268" s="72" t="s">
        <v>10</v>
      </c>
      <c r="G268" s="72" t="s">
        <v>10</v>
      </c>
      <c r="H268" s="72" t="s">
        <v>10</v>
      </c>
      <c r="I268" s="115"/>
      <c r="J268" s="116"/>
    </row>
    <row r="269" spans="2:10" s="68" customFormat="1" ht="91.5" customHeight="1" x14ac:dyDescent="0.25">
      <c r="B269" s="100">
        <v>43580</v>
      </c>
      <c r="C269" s="56" t="s">
        <v>8</v>
      </c>
      <c r="D269" s="57">
        <v>27271</v>
      </c>
      <c r="E269" s="82">
        <v>465454.8</v>
      </c>
      <c r="F269" s="73">
        <v>17.06775695794067</v>
      </c>
      <c r="G269" s="73">
        <v>16.86</v>
      </c>
      <c r="H269" s="73">
        <v>17.100000000000001</v>
      </c>
      <c r="I269" s="115" t="s">
        <v>49</v>
      </c>
      <c r="J269" s="116"/>
    </row>
    <row r="270" spans="2:10" s="68" customFormat="1" ht="91.5" customHeight="1" x14ac:dyDescent="0.25">
      <c r="B270" s="100">
        <v>43579</v>
      </c>
      <c r="C270" s="56" t="s">
        <v>8</v>
      </c>
      <c r="D270" s="57">
        <v>50566</v>
      </c>
      <c r="E270" s="82">
        <v>813074.6</v>
      </c>
      <c r="F270" s="73">
        <v>16.079472372740575</v>
      </c>
      <c r="G270" s="73">
        <v>15.75</v>
      </c>
      <c r="H270" s="73">
        <v>16.100000000000001</v>
      </c>
      <c r="I270" s="115" t="s">
        <v>49</v>
      </c>
      <c r="J270" s="116"/>
    </row>
    <row r="271" spans="2:10" s="68" customFormat="1" ht="91.5" customHeight="1" x14ac:dyDescent="0.25">
      <c r="B271" s="100">
        <v>43578</v>
      </c>
      <c r="C271" s="53" t="s">
        <v>8</v>
      </c>
      <c r="D271" s="54">
        <v>156196</v>
      </c>
      <c r="E271" s="81">
        <v>2361899.15</v>
      </c>
      <c r="F271" s="72">
        <v>15.121380509103945</v>
      </c>
      <c r="G271" s="72">
        <v>14.19</v>
      </c>
      <c r="H271" s="72">
        <v>16</v>
      </c>
      <c r="I271" s="118" t="s">
        <v>49</v>
      </c>
      <c r="J271" s="119"/>
    </row>
    <row r="272" spans="2:10" s="68" customFormat="1" ht="91.5" customHeight="1" x14ac:dyDescent="0.25">
      <c r="B272" s="100">
        <v>43577</v>
      </c>
      <c r="C272" s="56" t="s">
        <v>8</v>
      </c>
      <c r="D272" s="57">
        <v>166490</v>
      </c>
      <c r="E272" s="82">
        <v>2940760.5</v>
      </c>
      <c r="F272" s="73">
        <v>17.663286083248241</v>
      </c>
      <c r="G272" s="73">
        <v>17</v>
      </c>
      <c r="H272" s="73">
        <v>18</v>
      </c>
      <c r="I272" s="120" t="s">
        <v>49</v>
      </c>
      <c r="J272" s="121"/>
    </row>
    <row r="273" spans="2:10" s="68" customFormat="1" ht="91.5" customHeight="1" x14ac:dyDescent="0.25">
      <c r="B273" s="100">
        <v>43576</v>
      </c>
      <c r="C273" s="56" t="s">
        <v>8</v>
      </c>
      <c r="D273" s="57">
        <v>215437</v>
      </c>
      <c r="E273" s="82">
        <v>3793989.7</v>
      </c>
      <c r="F273" s="73">
        <v>17.610669012286657</v>
      </c>
      <c r="G273" s="73">
        <v>14.61</v>
      </c>
      <c r="H273" s="73">
        <v>22</v>
      </c>
      <c r="I273" s="115" t="s">
        <v>49</v>
      </c>
      <c r="J273" s="116"/>
    </row>
    <row r="274" spans="2:10" s="68" customFormat="1" ht="91.5" customHeight="1" x14ac:dyDescent="0.25">
      <c r="B274" s="100">
        <v>43575</v>
      </c>
      <c r="C274" s="53" t="s">
        <v>8</v>
      </c>
      <c r="D274" s="54">
        <v>215752</v>
      </c>
      <c r="E274" s="81">
        <v>3314853</v>
      </c>
      <c r="F274" s="72">
        <v>15.36418202380511</v>
      </c>
      <c r="G274" s="72">
        <v>13.85</v>
      </c>
      <c r="H274" s="72">
        <v>17.350000000000001</v>
      </c>
      <c r="I274" s="115" t="s">
        <v>49</v>
      </c>
      <c r="J274" s="116"/>
    </row>
    <row r="275" spans="2:10" s="68" customFormat="1" ht="91.5" customHeight="1" x14ac:dyDescent="0.25">
      <c r="B275" s="100">
        <v>43574</v>
      </c>
      <c r="C275" s="56" t="s">
        <v>8</v>
      </c>
      <c r="D275" s="57">
        <v>239955</v>
      </c>
      <c r="E275" s="82">
        <v>4198328.88</v>
      </c>
      <c r="F275" s="73">
        <v>17.496317559542415</v>
      </c>
      <c r="G275" s="73">
        <v>16</v>
      </c>
      <c r="H275" s="73">
        <v>18.399999999999999</v>
      </c>
      <c r="I275" s="115" t="s">
        <v>49</v>
      </c>
      <c r="J275" s="116"/>
    </row>
    <row r="276" spans="2:10" s="68" customFormat="1" ht="91.5" customHeight="1" x14ac:dyDescent="0.25">
      <c r="B276" s="100">
        <v>43573</v>
      </c>
      <c r="C276" s="56" t="s">
        <v>8</v>
      </c>
      <c r="D276" s="57">
        <v>77183</v>
      </c>
      <c r="E276" s="82">
        <v>1441790.45</v>
      </c>
      <c r="F276" s="73">
        <v>18.680155604213361</v>
      </c>
      <c r="G276" s="73">
        <v>15.83</v>
      </c>
      <c r="H276" s="73">
        <v>19.850000000000001</v>
      </c>
      <c r="I276" s="115" t="s">
        <v>49</v>
      </c>
      <c r="J276" s="116"/>
    </row>
    <row r="277" spans="2:10" s="68" customFormat="1" ht="91.5" customHeight="1" x14ac:dyDescent="0.25">
      <c r="B277" s="100">
        <v>43572</v>
      </c>
      <c r="C277" s="53" t="s">
        <v>8</v>
      </c>
      <c r="D277" s="54">
        <v>23255</v>
      </c>
      <c r="E277" s="81">
        <v>392561.3</v>
      </c>
      <c r="F277" s="72">
        <v>16.880726725435391</v>
      </c>
      <c r="G277" s="72">
        <v>16.2</v>
      </c>
      <c r="H277" s="72">
        <v>17.29</v>
      </c>
      <c r="I277" s="115" t="s">
        <v>49</v>
      </c>
      <c r="J277" s="116"/>
    </row>
    <row r="278" spans="2:10" s="68" customFormat="1" ht="91.5" customHeight="1" x14ac:dyDescent="0.25">
      <c r="B278" s="100">
        <v>43571</v>
      </c>
      <c r="C278" s="56" t="s">
        <v>18</v>
      </c>
      <c r="D278" s="57">
        <v>0</v>
      </c>
      <c r="E278" s="82" t="s">
        <v>10</v>
      </c>
      <c r="F278" s="73" t="s">
        <v>10</v>
      </c>
      <c r="G278" s="73" t="s">
        <v>10</v>
      </c>
      <c r="H278" s="73" t="s">
        <v>10</v>
      </c>
      <c r="I278" s="115" t="s">
        <v>49</v>
      </c>
      <c r="J278" s="116"/>
    </row>
    <row r="279" spans="2:10" s="68" customFormat="1" ht="91.5" customHeight="1" x14ac:dyDescent="0.25">
      <c r="B279" s="100">
        <v>43570</v>
      </c>
      <c r="C279" s="56" t="s">
        <v>18</v>
      </c>
      <c r="D279" s="57">
        <v>-77000</v>
      </c>
      <c r="E279" s="82">
        <v>-1249856.5</v>
      </c>
      <c r="F279" s="73">
        <v>16.231902597402598</v>
      </c>
      <c r="G279" s="73">
        <v>16.100000000000001</v>
      </c>
      <c r="H279" s="73">
        <v>16.5</v>
      </c>
      <c r="I279" s="115" t="s">
        <v>49</v>
      </c>
      <c r="J279" s="116"/>
    </row>
    <row r="280" spans="2:10" s="68" customFormat="1" ht="17.25" customHeight="1" x14ac:dyDescent="0.25">
      <c r="B280" s="100">
        <v>43569</v>
      </c>
      <c r="C280" s="53" t="s">
        <v>11</v>
      </c>
      <c r="D280" s="54" t="s">
        <v>10</v>
      </c>
      <c r="E280" s="81" t="s">
        <v>10</v>
      </c>
      <c r="F280" s="72" t="s">
        <v>10</v>
      </c>
      <c r="G280" s="72" t="s">
        <v>10</v>
      </c>
      <c r="H280" s="72" t="s">
        <v>10</v>
      </c>
      <c r="I280" s="115"/>
      <c r="J280" s="116"/>
    </row>
    <row r="281" spans="2:10" s="68" customFormat="1" ht="17.25" customHeight="1" x14ac:dyDescent="0.25">
      <c r="B281" s="100">
        <v>43568</v>
      </c>
      <c r="C281" s="56" t="s">
        <v>11</v>
      </c>
      <c r="D281" s="57" t="s">
        <v>10</v>
      </c>
      <c r="E281" s="82" t="s">
        <v>10</v>
      </c>
      <c r="F281" s="73" t="s">
        <v>10</v>
      </c>
      <c r="G281" s="73" t="s">
        <v>10</v>
      </c>
      <c r="H281" s="73" t="s">
        <v>10</v>
      </c>
      <c r="I281" s="115"/>
      <c r="J281" s="116"/>
    </row>
    <row r="282" spans="2:10" s="68" customFormat="1" ht="17.25" customHeight="1" x14ac:dyDescent="0.25">
      <c r="B282" s="100">
        <v>43567</v>
      </c>
      <c r="C282" s="56" t="s">
        <v>11</v>
      </c>
      <c r="D282" s="57" t="s">
        <v>10</v>
      </c>
      <c r="E282" s="82" t="s">
        <v>10</v>
      </c>
      <c r="F282" s="73" t="s">
        <v>10</v>
      </c>
      <c r="G282" s="73" t="s">
        <v>10</v>
      </c>
      <c r="H282" s="73" t="s">
        <v>10</v>
      </c>
      <c r="I282" s="115"/>
      <c r="J282" s="116"/>
    </row>
    <row r="283" spans="2:10" s="68" customFormat="1" ht="91.5" customHeight="1" x14ac:dyDescent="0.25">
      <c r="B283" s="100">
        <v>43566</v>
      </c>
      <c r="C283" s="53" t="s">
        <v>8</v>
      </c>
      <c r="D283" s="54">
        <v>39083</v>
      </c>
      <c r="E283" s="81">
        <v>799942.6</v>
      </c>
      <c r="F283" s="72">
        <v>20.467789064299055</v>
      </c>
      <c r="G283" s="72">
        <v>20.11</v>
      </c>
      <c r="H283" s="72">
        <v>20.5</v>
      </c>
      <c r="I283" s="115" t="s">
        <v>49</v>
      </c>
      <c r="J283" s="116"/>
    </row>
    <row r="284" spans="2:10" s="68" customFormat="1" ht="17.25" customHeight="1" x14ac:dyDescent="0.25">
      <c r="B284" s="100">
        <v>43565</v>
      </c>
      <c r="C284" s="56" t="s">
        <v>11</v>
      </c>
      <c r="D284" s="57" t="s">
        <v>10</v>
      </c>
      <c r="E284" s="82" t="s">
        <v>10</v>
      </c>
      <c r="F284" s="73" t="s">
        <v>10</v>
      </c>
      <c r="G284" s="73" t="s">
        <v>10</v>
      </c>
      <c r="H284" s="73" t="s">
        <v>10</v>
      </c>
      <c r="I284" s="115"/>
      <c r="J284" s="116"/>
    </row>
    <row r="285" spans="2:10" s="68" customFormat="1" ht="91.5" customHeight="1" x14ac:dyDescent="0.25">
      <c r="B285" s="100">
        <v>43564</v>
      </c>
      <c r="C285" s="56" t="s">
        <v>8</v>
      </c>
      <c r="D285" s="57">
        <v>106811</v>
      </c>
      <c r="E285" s="82">
        <v>2269260.73</v>
      </c>
      <c r="F285" s="73">
        <v>21.245571429908903</v>
      </c>
      <c r="G285" s="73">
        <v>18.260000000000002</v>
      </c>
      <c r="H285" s="73">
        <v>21.62</v>
      </c>
      <c r="I285" s="115" t="s">
        <v>49</v>
      </c>
      <c r="J285" s="116"/>
    </row>
    <row r="286" spans="2:10" s="68" customFormat="1" ht="91.5" customHeight="1" x14ac:dyDescent="0.25">
      <c r="B286" s="100">
        <v>43563</v>
      </c>
      <c r="C286" s="53" t="s">
        <v>8</v>
      </c>
      <c r="D286" s="54">
        <v>61141</v>
      </c>
      <c r="E286" s="81">
        <v>1078385.7</v>
      </c>
      <c r="F286" s="72">
        <v>17.637685023143227</v>
      </c>
      <c r="G286" s="72">
        <v>16.850000000000001</v>
      </c>
      <c r="H286" s="72">
        <v>18.350000000000001</v>
      </c>
      <c r="I286" s="115" t="s">
        <v>49</v>
      </c>
      <c r="J286" s="116"/>
    </row>
    <row r="287" spans="2:10" s="68" customFormat="1" ht="91.5" customHeight="1" x14ac:dyDescent="0.25">
      <c r="B287" s="100">
        <v>43562</v>
      </c>
      <c r="C287" s="56" t="s">
        <v>8</v>
      </c>
      <c r="D287" s="57">
        <v>3045</v>
      </c>
      <c r="E287" s="82">
        <v>57695</v>
      </c>
      <c r="F287" s="73">
        <v>18.947454844006568</v>
      </c>
      <c r="G287" s="73">
        <v>18.850000000000001</v>
      </c>
      <c r="H287" s="73">
        <v>19</v>
      </c>
      <c r="I287" s="115" t="s">
        <v>49</v>
      </c>
      <c r="J287" s="116"/>
    </row>
    <row r="288" spans="2:10" s="68" customFormat="1" ht="17.25" customHeight="1" x14ac:dyDescent="0.25">
      <c r="B288" s="100">
        <v>43561</v>
      </c>
      <c r="C288" s="56" t="s">
        <v>11</v>
      </c>
      <c r="D288" s="57" t="s">
        <v>10</v>
      </c>
      <c r="E288" s="82" t="s">
        <v>10</v>
      </c>
      <c r="F288" s="73" t="s">
        <v>10</v>
      </c>
      <c r="G288" s="73" t="s">
        <v>10</v>
      </c>
      <c r="H288" s="73" t="s">
        <v>10</v>
      </c>
      <c r="I288" s="115"/>
      <c r="J288" s="116"/>
    </row>
    <row r="289" spans="2:10" s="68" customFormat="1" ht="17.25" customHeight="1" x14ac:dyDescent="0.25">
      <c r="B289" s="100">
        <v>43560</v>
      </c>
      <c r="C289" s="53" t="s">
        <v>11</v>
      </c>
      <c r="D289" s="54" t="s">
        <v>10</v>
      </c>
      <c r="E289" s="81" t="s">
        <v>10</v>
      </c>
      <c r="F289" s="72" t="s">
        <v>10</v>
      </c>
      <c r="G289" s="72" t="s">
        <v>10</v>
      </c>
      <c r="H289" s="72" t="s">
        <v>10</v>
      </c>
      <c r="I289" s="115"/>
      <c r="J289" s="116"/>
    </row>
    <row r="290" spans="2:10" s="68" customFormat="1" ht="91.5" customHeight="1" x14ac:dyDescent="0.25">
      <c r="B290" s="100">
        <v>43559</v>
      </c>
      <c r="C290" s="56" t="s">
        <v>8</v>
      </c>
      <c r="D290" s="57">
        <v>56963</v>
      </c>
      <c r="E290" s="82">
        <v>1051044.7</v>
      </c>
      <c r="F290" s="73">
        <v>18.451357898987062</v>
      </c>
      <c r="G290" s="73">
        <v>18.2</v>
      </c>
      <c r="H290" s="73">
        <v>18.55</v>
      </c>
      <c r="I290" s="115" t="s">
        <v>49</v>
      </c>
      <c r="J290" s="116"/>
    </row>
    <row r="291" spans="2:10" s="68" customFormat="1" ht="91.5" customHeight="1" x14ac:dyDescent="0.25">
      <c r="B291" s="100">
        <v>43558</v>
      </c>
      <c r="C291" s="56" t="s">
        <v>8</v>
      </c>
      <c r="D291" s="57">
        <v>66740</v>
      </c>
      <c r="E291" s="82">
        <v>1229857.48</v>
      </c>
      <c r="F291" s="73">
        <v>18.427591848966138</v>
      </c>
      <c r="G291" s="73">
        <v>17.45</v>
      </c>
      <c r="H291" s="73">
        <v>18.600000000000001</v>
      </c>
      <c r="I291" s="115" t="s">
        <v>49</v>
      </c>
      <c r="J291" s="116"/>
    </row>
    <row r="292" spans="2:10" s="68" customFormat="1" ht="91.5" customHeight="1" x14ac:dyDescent="0.25">
      <c r="B292" s="100">
        <v>43557</v>
      </c>
      <c r="C292" s="53" t="s">
        <v>8</v>
      </c>
      <c r="D292" s="54">
        <v>31777</v>
      </c>
      <c r="E292" s="81">
        <v>608934.72</v>
      </c>
      <c r="F292" s="72">
        <v>19.162750416968247</v>
      </c>
      <c r="G292" s="72">
        <v>19.100000000000001</v>
      </c>
      <c r="H292" s="72">
        <v>19.3</v>
      </c>
      <c r="I292" s="115" t="s">
        <v>49</v>
      </c>
      <c r="J292" s="116"/>
    </row>
    <row r="293" spans="2:10" s="68" customFormat="1" ht="91.5" customHeight="1" x14ac:dyDescent="0.25">
      <c r="B293" s="100">
        <v>43556</v>
      </c>
      <c r="C293" s="56" t="s">
        <v>8</v>
      </c>
      <c r="D293" s="57">
        <v>212</v>
      </c>
      <c r="E293" s="82">
        <v>4049.2</v>
      </c>
      <c r="F293" s="73">
        <v>19.099999999999998</v>
      </c>
      <c r="G293" s="73">
        <v>19.100000000000001</v>
      </c>
      <c r="H293" s="73">
        <v>19.100000000000001</v>
      </c>
      <c r="I293" s="115" t="s">
        <v>49</v>
      </c>
      <c r="J293" s="116"/>
    </row>
    <row r="294" spans="2:10" s="68" customFormat="1" ht="17.25" customHeight="1" x14ac:dyDescent="0.25">
      <c r="B294" s="100">
        <v>43555</v>
      </c>
      <c r="C294" s="56" t="s">
        <v>11</v>
      </c>
      <c r="D294" s="57" t="s">
        <v>10</v>
      </c>
      <c r="E294" s="82" t="s">
        <v>10</v>
      </c>
      <c r="F294" s="73" t="s">
        <v>10</v>
      </c>
      <c r="G294" s="73" t="s">
        <v>10</v>
      </c>
      <c r="H294" s="73" t="s">
        <v>10</v>
      </c>
      <c r="I294" s="115"/>
      <c r="J294" s="116"/>
    </row>
    <row r="295" spans="2:10" s="68" customFormat="1" ht="17.25" customHeight="1" x14ac:dyDescent="0.25">
      <c r="B295" s="100">
        <v>43554</v>
      </c>
      <c r="C295" s="53" t="s">
        <v>11</v>
      </c>
      <c r="D295" s="54" t="s">
        <v>10</v>
      </c>
      <c r="E295" s="81" t="s">
        <v>10</v>
      </c>
      <c r="F295" s="72" t="s">
        <v>10</v>
      </c>
      <c r="G295" s="72" t="s">
        <v>10</v>
      </c>
      <c r="H295" s="72" t="s">
        <v>10</v>
      </c>
      <c r="I295" s="115"/>
      <c r="J295" s="116"/>
    </row>
    <row r="296" spans="2:10" s="68" customFormat="1" ht="17.25" customHeight="1" x14ac:dyDescent="0.25">
      <c r="B296" s="100">
        <v>43553</v>
      </c>
      <c r="C296" s="56" t="s">
        <v>11</v>
      </c>
      <c r="D296" s="57" t="s">
        <v>10</v>
      </c>
      <c r="E296" s="82" t="s">
        <v>10</v>
      </c>
      <c r="F296" s="73" t="s">
        <v>10</v>
      </c>
      <c r="G296" s="73" t="s">
        <v>10</v>
      </c>
      <c r="H296" s="73" t="s">
        <v>10</v>
      </c>
      <c r="I296" s="115"/>
      <c r="J296" s="116"/>
    </row>
    <row r="297" spans="2:10" s="68" customFormat="1" ht="17.25" customHeight="1" x14ac:dyDescent="0.25">
      <c r="B297" s="100">
        <v>43552</v>
      </c>
      <c r="C297" s="56" t="s">
        <v>11</v>
      </c>
      <c r="D297" s="57" t="s">
        <v>10</v>
      </c>
      <c r="E297" s="82" t="s">
        <v>10</v>
      </c>
      <c r="F297" s="73" t="s">
        <v>10</v>
      </c>
      <c r="G297" s="73" t="s">
        <v>10</v>
      </c>
      <c r="H297" s="73" t="s">
        <v>10</v>
      </c>
      <c r="I297" s="115"/>
      <c r="J297" s="116"/>
    </row>
    <row r="298" spans="2:10" s="68" customFormat="1" ht="17.25" customHeight="1" x14ac:dyDescent="0.25">
      <c r="B298" s="100">
        <v>43551</v>
      </c>
      <c r="C298" s="53" t="s">
        <v>11</v>
      </c>
      <c r="D298" s="54" t="s">
        <v>10</v>
      </c>
      <c r="E298" s="81" t="s">
        <v>10</v>
      </c>
      <c r="F298" s="72" t="s">
        <v>10</v>
      </c>
      <c r="G298" s="72" t="s">
        <v>10</v>
      </c>
      <c r="H298" s="72" t="s">
        <v>10</v>
      </c>
      <c r="I298" s="115"/>
      <c r="J298" s="116"/>
    </row>
    <row r="299" spans="2:10" s="68" customFormat="1" ht="17.25" customHeight="1" x14ac:dyDescent="0.25">
      <c r="B299" s="100">
        <v>43550</v>
      </c>
      <c r="C299" s="56" t="s">
        <v>11</v>
      </c>
      <c r="D299" s="57" t="s">
        <v>10</v>
      </c>
      <c r="E299" s="82" t="s">
        <v>10</v>
      </c>
      <c r="F299" s="73" t="s">
        <v>10</v>
      </c>
      <c r="G299" s="73" t="s">
        <v>10</v>
      </c>
      <c r="H299" s="73" t="s">
        <v>10</v>
      </c>
      <c r="I299" s="115"/>
      <c r="J299" s="116"/>
    </row>
    <row r="300" spans="2:10" s="68" customFormat="1" ht="17.25" customHeight="1" x14ac:dyDescent="0.25">
      <c r="B300" s="100">
        <v>43549</v>
      </c>
      <c r="C300" s="56" t="s">
        <v>11</v>
      </c>
      <c r="D300" s="57" t="s">
        <v>10</v>
      </c>
      <c r="E300" s="82" t="s">
        <v>10</v>
      </c>
      <c r="F300" s="73" t="s">
        <v>10</v>
      </c>
      <c r="G300" s="73" t="s">
        <v>10</v>
      </c>
      <c r="H300" s="73" t="s">
        <v>10</v>
      </c>
      <c r="I300" s="115"/>
      <c r="J300" s="116"/>
    </row>
    <row r="301" spans="2:10" s="68" customFormat="1" ht="17.25" customHeight="1" x14ac:dyDescent="0.25">
      <c r="B301" s="100">
        <v>43548</v>
      </c>
      <c r="C301" s="53" t="s">
        <v>11</v>
      </c>
      <c r="D301" s="54" t="s">
        <v>10</v>
      </c>
      <c r="E301" s="81" t="s">
        <v>10</v>
      </c>
      <c r="F301" s="72" t="s">
        <v>10</v>
      </c>
      <c r="G301" s="72" t="s">
        <v>10</v>
      </c>
      <c r="H301" s="72" t="s">
        <v>10</v>
      </c>
      <c r="I301" s="115"/>
      <c r="J301" s="116"/>
    </row>
    <row r="302" spans="2:10" s="68" customFormat="1" ht="17.25" customHeight="1" x14ac:dyDescent="0.25">
      <c r="B302" s="100">
        <v>43547</v>
      </c>
      <c r="C302" s="56" t="s">
        <v>11</v>
      </c>
      <c r="D302" s="57" t="s">
        <v>10</v>
      </c>
      <c r="E302" s="82" t="s">
        <v>10</v>
      </c>
      <c r="F302" s="73" t="s">
        <v>10</v>
      </c>
      <c r="G302" s="73" t="s">
        <v>10</v>
      </c>
      <c r="H302" s="73" t="s">
        <v>10</v>
      </c>
      <c r="I302" s="115"/>
      <c r="J302" s="116"/>
    </row>
    <row r="303" spans="2:10" s="68" customFormat="1" ht="17.25" customHeight="1" x14ac:dyDescent="0.25">
      <c r="B303" s="100">
        <v>43546</v>
      </c>
      <c r="C303" s="56" t="s">
        <v>11</v>
      </c>
      <c r="D303" s="57" t="s">
        <v>10</v>
      </c>
      <c r="E303" s="82" t="s">
        <v>10</v>
      </c>
      <c r="F303" s="73" t="s">
        <v>10</v>
      </c>
      <c r="G303" s="73" t="s">
        <v>10</v>
      </c>
      <c r="H303" s="73" t="s">
        <v>10</v>
      </c>
      <c r="I303" s="115"/>
      <c r="J303" s="116"/>
    </row>
    <row r="304" spans="2:10" s="68" customFormat="1" ht="17.25" customHeight="1" x14ac:dyDescent="0.25">
      <c r="B304" s="100">
        <v>43545</v>
      </c>
      <c r="C304" s="53" t="s">
        <v>11</v>
      </c>
      <c r="D304" s="54" t="s">
        <v>10</v>
      </c>
      <c r="E304" s="81" t="s">
        <v>10</v>
      </c>
      <c r="F304" s="72" t="s">
        <v>10</v>
      </c>
      <c r="G304" s="72" t="s">
        <v>10</v>
      </c>
      <c r="H304" s="72" t="s">
        <v>10</v>
      </c>
      <c r="I304" s="115"/>
      <c r="J304" s="116"/>
    </row>
    <row r="305" spans="2:10" s="68" customFormat="1" ht="91.5" customHeight="1" x14ac:dyDescent="0.25">
      <c r="B305" s="100">
        <v>43544</v>
      </c>
      <c r="C305" s="56" t="s">
        <v>18</v>
      </c>
      <c r="D305" s="57">
        <v>-19000</v>
      </c>
      <c r="E305" s="82">
        <v>-329538.56</v>
      </c>
      <c r="F305" s="73">
        <v>17.344134736842104</v>
      </c>
      <c r="G305" s="73">
        <v>17.27</v>
      </c>
      <c r="H305" s="73">
        <v>18.45</v>
      </c>
      <c r="I305" s="118" t="s">
        <v>49</v>
      </c>
      <c r="J305" s="119"/>
    </row>
    <row r="306" spans="2:10" s="68" customFormat="1" ht="91.5" customHeight="1" x14ac:dyDescent="0.25">
      <c r="B306" s="100">
        <v>43543</v>
      </c>
      <c r="C306" s="56" t="s">
        <v>18</v>
      </c>
      <c r="D306" s="57">
        <v>-6851</v>
      </c>
      <c r="E306" s="82">
        <v>-115463.69</v>
      </c>
      <c r="F306" s="73">
        <v>16.853552766019561</v>
      </c>
      <c r="G306" s="73">
        <v>16.71</v>
      </c>
      <c r="H306" s="73">
        <v>17</v>
      </c>
      <c r="I306" s="120" t="s">
        <v>49</v>
      </c>
      <c r="J306" s="121"/>
    </row>
    <row r="307" spans="2:10" s="68" customFormat="1" ht="91.5" customHeight="1" x14ac:dyDescent="0.25">
      <c r="B307" s="100">
        <v>43542</v>
      </c>
      <c r="C307" s="53" t="s">
        <v>18</v>
      </c>
      <c r="D307" s="54">
        <v>-4644</v>
      </c>
      <c r="E307" s="81">
        <v>-80118.7</v>
      </c>
      <c r="F307" s="72">
        <v>17.2520887166236</v>
      </c>
      <c r="G307" s="72">
        <v>17.149999999999999</v>
      </c>
      <c r="H307" s="72">
        <v>17.45</v>
      </c>
      <c r="I307" s="115" t="s">
        <v>49</v>
      </c>
      <c r="J307" s="116"/>
    </row>
    <row r="308" spans="2:10" s="68" customFormat="1" ht="91.5" customHeight="1" x14ac:dyDescent="0.25">
      <c r="B308" s="100">
        <v>43541</v>
      </c>
      <c r="C308" s="56" t="s">
        <v>18</v>
      </c>
      <c r="D308" s="57">
        <v>-1000</v>
      </c>
      <c r="E308" s="82">
        <v>-15740</v>
      </c>
      <c r="F308" s="73">
        <v>15.74</v>
      </c>
      <c r="G308" s="73">
        <v>15.74</v>
      </c>
      <c r="H308" s="73">
        <v>15.74</v>
      </c>
      <c r="I308" s="115" t="s">
        <v>49</v>
      </c>
      <c r="J308" s="116"/>
    </row>
    <row r="309" spans="2:10" s="68" customFormat="1" ht="17.25" customHeight="1" x14ac:dyDescent="0.25">
      <c r="B309" s="100">
        <v>43540</v>
      </c>
      <c r="C309" s="56" t="s">
        <v>11</v>
      </c>
      <c r="D309" s="57" t="s">
        <v>10</v>
      </c>
      <c r="E309" s="82" t="s">
        <v>10</v>
      </c>
      <c r="F309" s="73" t="s">
        <v>10</v>
      </c>
      <c r="G309" s="73" t="s">
        <v>10</v>
      </c>
      <c r="H309" s="73" t="s">
        <v>10</v>
      </c>
      <c r="I309" s="115"/>
      <c r="J309" s="116"/>
    </row>
    <row r="310" spans="2:10" s="68" customFormat="1" ht="17.25" customHeight="1" x14ac:dyDescent="0.25">
      <c r="B310" s="100">
        <v>43539</v>
      </c>
      <c r="C310" s="53" t="s">
        <v>11</v>
      </c>
      <c r="D310" s="54" t="s">
        <v>10</v>
      </c>
      <c r="E310" s="81" t="s">
        <v>10</v>
      </c>
      <c r="F310" s="72" t="s">
        <v>10</v>
      </c>
      <c r="G310" s="72" t="s">
        <v>10</v>
      </c>
      <c r="H310" s="72" t="s">
        <v>10</v>
      </c>
      <c r="I310" s="115"/>
      <c r="J310" s="116"/>
    </row>
    <row r="311" spans="2:10" s="68" customFormat="1" ht="17.25" customHeight="1" x14ac:dyDescent="0.25">
      <c r="B311" s="100">
        <v>43538</v>
      </c>
      <c r="C311" s="56" t="s">
        <v>11</v>
      </c>
      <c r="D311" s="57" t="s">
        <v>10</v>
      </c>
      <c r="E311" s="82" t="s">
        <v>10</v>
      </c>
      <c r="F311" s="73" t="s">
        <v>10</v>
      </c>
      <c r="G311" s="73" t="s">
        <v>10</v>
      </c>
      <c r="H311" s="73" t="s">
        <v>10</v>
      </c>
      <c r="I311" s="115"/>
      <c r="J311" s="116"/>
    </row>
    <row r="312" spans="2:10" s="68" customFormat="1" ht="17.25" customHeight="1" x14ac:dyDescent="0.25">
      <c r="B312" s="100">
        <v>43537</v>
      </c>
      <c r="C312" s="56" t="s">
        <v>11</v>
      </c>
      <c r="D312" s="57" t="s">
        <v>10</v>
      </c>
      <c r="E312" s="82" t="s">
        <v>10</v>
      </c>
      <c r="F312" s="73" t="s">
        <v>10</v>
      </c>
      <c r="G312" s="73" t="s">
        <v>10</v>
      </c>
      <c r="H312" s="73" t="s">
        <v>10</v>
      </c>
      <c r="I312" s="115"/>
      <c r="J312" s="116"/>
    </row>
    <row r="313" spans="2:10" s="68" customFormat="1" ht="91.5" customHeight="1" x14ac:dyDescent="0.25">
      <c r="B313" s="100">
        <v>43536</v>
      </c>
      <c r="C313" s="53" t="s">
        <v>18</v>
      </c>
      <c r="D313" s="54">
        <v>-6208</v>
      </c>
      <c r="E313" s="81">
        <v>-116269.6</v>
      </c>
      <c r="F313" s="72">
        <v>18.728994845360827</v>
      </c>
      <c r="G313" s="72">
        <v>18.7</v>
      </c>
      <c r="H313" s="72">
        <v>18.73</v>
      </c>
      <c r="I313" s="115" t="s">
        <v>49</v>
      </c>
      <c r="J313" s="116"/>
    </row>
    <row r="314" spans="2:10" s="68" customFormat="1" ht="17.25" customHeight="1" x14ac:dyDescent="0.25">
      <c r="B314" s="100">
        <v>43535</v>
      </c>
      <c r="C314" s="56" t="s">
        <v>11</v>
      </c>
      <c r="D314" s="57" t="s">
        <v>10</v>
      </c>
      <c r="E314" s="82" t="s">
        <v>10</v>
      </c>
      <c r="F314" s="73" t="s">
        <v>10</v>
      </c>
      <c r="G314" s="73" t="s">
        <v>10</v>
      </c>
      <c r="H314" s="73" t="s">
        <v>10</v>
      </c>
      <c r="I314" s="115"/>
      <c r="J314" s="116"/>
    </row>
    <row r="315" spans="2:10" s="68" customFormat="1" ht="17.25" customHeight="1" x14ac:dyDescent="0.25">
      <c r="B315" s="100">
        <v>43534</v>
      </c>
      <c r="C315" s="56" t="s">
        <v>11</v>
      </c>
      <c r="D315" s="57" t="s">
        <v>10</v>
      </c>
      <c r="E315" s="82" t="s">
        <v>10</v>
      </c>
      <c r="F315" s="73" t="s">
        <v>10</v>
      </c>
      <c r="G315" s="73" t="s">
        <v>10</v>
      </c>
      <c r="H315" s="73" t="s">
        <v>10</v>
      </c>
      <c r="I315" s="115"/>
      <c r="J315" s="116"/>
    </row>
    <row r="316" spans="2:10" s="68" customFormat="1" ht="17.25" customHeight="1" x14ac:dyDescent="0.25">
      <c r="B316" s="100">
        <v>43533</v>
      </c>
      <c r="C316" s="53" t="s">
        <v>11</v>
      </c>
      <c r="D316" s="54" t="s">
        <v>10</v>
      </c>
      <c r="E316" s="81" t="s">
        <v>10</v>
      </c>
      <c r="F316" s="72" t="s">
        <v>10</v>
      </c>
      <c r="G316" s="72" t="s">
        <v>10</v>
      </c>
      <c r="H316" s="72" t="s">
        <v>10</v>
      </c>
      <c r="I316" s="115"/>
      <c r="J316" s="116"/>
    </row>
    <row r="317" spans="2:10" s="68" customFormat="1" ht="17.25" customHeight="1" x14ac:dyDescent="0.25">
      <c r="B317" s="100">
        <v>43532</v>
      </c>
      <c r="C317" s="56" t="s">
        <v>11</v>
      </c>
      <c r="D317" s="57" t="s">
        <v>10</v>
      </c>
      <c r="E317" s="82" t="s">
        <v>10</v>
      </c>
      <c r="F317" s="73" t="s">
        <v>10</v>
      </c>
      <c r="G317" s="73" t="s">
        <v>10</v>
      </c>
      <c r="H317" s="73" t="s">
        <v>10</v>
      </c>
      <c r="I317" s="115"/>
      <c r="J317" s="116"/>
    </row>
    <row r="318" spans="2:10" s="68" customFormat="1" ht="17.25" customHeight="1" x14ac:dyDescent="0.25">
      <c r="B318" s="100">
        <v>43531</v>
      </c>
      <c r="C318" s="56" t="s">
        <v>11</v>
      </c>
      <c r="D318" s="57" t="s">
        <v>10</v>
      </c>
      <c r="E318" s="82" t="s">
        <v>10</v>
      </c>
      <c r="F318" s="73" t="s">
        <v>10</v>
      </c>
      <c r="G318" s="73" t="s">
        <v>10</v>
      </c>
      <c r="H318" s="73" t="s">
        <v>10</v>
      </c>
      <c r="I318" s="115"/>
      <c r="J318" s="116"/>
    </row>
    <row r="319" spans="2:10" s="68" customFormat="1" ht="17.25" customHeight="1" x14ac:dyDescent="0.25">
      <c r="B319" s="100">
        <v>43530</v>
      </c>
      <c r="C319" s="53" t="s">
        <v>11</v>
      </c>
      <c r="D319" s="54" t="s">
        <v>10</v>
      </c>
      <c r="E319" s="81" t="s">
        <v>10</v>
      </c>
      <c r="F319" s="72" t="s">
        <v>10</v>
      </c>
      <c r="G319" s="72" t="s">
        <v>10</v>
      </c>
      <c r="H319" s="72" t="s">
        <v>10</v>
      </c>
      <c r="I319" s="115"/>
      <c r="J319" s="116"/>
    </row>
    <row r="320" spans="2:10" s="68" customFormat="1" ht="17.25" customHeight="1" x14ac:dyDescent="0.25">
      <c r="B320" s="100">
        <v>43529</v>
      </c>
      <c r="C320" s="56" t="s">
        <v>11</v>
      </c>
      <c r="D320" s="57" t="s">
        <v>10</v>
      </c>
      <c r="E320" s="82" t="s">
        <v>10</v>
      </c>
      <c r="F320" s="73" t="s">
        <v>10</v>
      </c>
      <c r="G320" s="73" t="s">
        <v>10</v>
      </c>
      <c r="H320" s="73" t="s">
        <v>10</v>
      </c>
      <c r="I320" s="115"/>
      <c r="J320" s="116"/>
    </row>
    <row r="321" spans="2:10" s="68" customFormat="1" ht="91.5" customHeight="1" x14ac:dyDescent="0.25">
      <c r="B321" s="100">
        <v>43528</v>
      </c>
      <c r="C321" s="56" t="s">
        <v>18</v>
      </c>
      <c r="D321" s="57">
        <v>-22764</v>
      </c>
      <c r="E321" s="82">
        <v>-432974.4</v>
      </c>
      <c r="F321" s="73">
        <v>19.020137058513445</v>
      </c>
      <c r="G321" s="73">
        <v>18.79</v>
      </c>
      <c r="H321" s="73">
        <v>19.8</v>
      </c>
      <c r="I321" s="115" t="s">
        <v>49</v>
      </c>
      <c r="J321" s="116"/>
    </row>
    <row r="322" spans="2:10" s="68" customFormat="1" ht="17.25" customHeight="1" x14ac:dyDescent="0.25">
      <c r="B322" s="100">
        <v>43527</v>
      </c>
      <c r="C322" s="53" t="s">
        <v>11</v>
      </c>
      <c r="D322" s="54" t="s">
        <v>10</v>
      </c>
      <c r="E322" s="81" t="s">
        <v>10</v>
      </c>
      <c r="F322" s="72" t="s">
        <v>10</v>
      </c>
      <c r="G322" s="72" t="s">
        <v>10</v>
      </c>
      <c r="H322" s="72" t="s">
        <v>10</v>
      </c>
      <c r="I322" s="115"/>
      <c r="J322" s="116"/>
    </row>
    <row r="323" spans="2:10" s="68" customFormat="1" ht="17.25" customHeight="1" x14ac:dyDescent="0.25">
      <c r="B323" s="100">
        <v>43526</v>
      </c>
      <c r="C323" s="56" t="s">
        <v>11</v>
      </c>
      <c r="D323" s="57" t="s">
        <v>10</v>
      </c>
      <c r="E323" s="82" t="s">
        <v>10</v>
      </c>
      <c r="F323" s="73" t="s">
        <v>10</v>
      </c>
      <c r="G323" s="73" t="s">
        <v>10</v>
      </c>
      <c r="H323" s="73" t="s">
        <v>10</v>
      </c>
      <c r="I323" s="115"/>
      <c r="J323" s="116"/>
    </row>
    <row r="324" spans="2:10" s="68" customFormat="1" ht="17.25" customHeight="1" x14ac:dyDescent="0.25">
      <c r="B324" s="100">
        <v>43525</v>
      </c>
      <c r="C324" s="56" t="s">
        <v>11</v>
      </c>
      <c r="D324" s="57" t="s">
        <v>10</v>
      </c>
      <c r="E324" s="82" t="s">
        <v>10</v>
      </c>
      <c r="F324" s="73" t="s">
        <v>10</v>
      </c>
      <c r="G324" s="73" t="s">
        <v>10</v>
      </c>
      <c r="H324" s="73" t="s">
        <v>10</v>
      </c>
      <c r="I324" s="115"/>
      <c r="J324" s="116"/>
    </row>
    <row r="325" spans="2:10" s="68" customFormat="1" ht="91.5" customHeight="1" x14ac:dyDescent="0.25">
      <c r="B325" s="100">
        <v>43524</v>
      </c>
      <c r="C325" s="53" t="s">
        <v>18</v>
      </c>
      <c r="D325" s="54">
        <v>-38596</v>
      </c>
      <c r="E325" s="81">
        <v>-726610.38</v>
      </c>
      <c r="F325" s="72">
        <v>18.826053995232666</v>
      </c>
      <c r="G325" s="72">
        <v>18.670000000000002</v>
      </c>
      <c r="H325" s="72">
        <v>18.899999999999999</v>
      </c>
      <c r="I325" s="115" t="s">
        <v>49</v>
      </c>
      <c r="J325" s="116"/>
    </row>
    <row r="326" spans="2:10" s="68" customFormat="1" ht="91.5" customHeight="1" x14ac:dyDescent="0.25">
      <c r="B326" s="100">
        <v>43523</v>
      </c>
      <c r="C326" s="56" t="s">
        <v>18</v>
      </c>
      <c r="D326" s="57">
        <v>-14080</v>
      </c>
      <c r="E326" s="82">
        <v>-267667.20000000001</v>
      </c>
      <c r="F326" s="73">
        <v>19.010454545454547</v>
      </c>
      <c r="G326" s="73">
        <v>18.95</v>
      </c>
      <c r="H326" s="73">
        <v>19.100000000000001</v>
      </c>
      <c r="I326" s="115" t="s">
        <v>49</v>
      </c>
      <c r="J326" s="116"/>
    </row>
    <row r="327" spans="2:10" s="68" customFormat="1" ht="91.5" customHeight="1" x14ac:dyDescent="0.25">
      <c r="B327" s="100">
        <v>43522</v>
      </c>
      <c r="C327" s="56" t="s">
        <v>18</v>
      </c>
      <c r="D327" s="57">
        <v>-5333</v>
      </c>
      <c r="E327" s="82">
        <v>-101848.6</v>
      </c>
      <c r="F327" s="73">
        <v>19.097806112882058</v>
      </c>
      <c r="G327" s="73">
        <v>18.95</v>
      </c>
      <c r="H327" s="73">
        <v>19.600000000000001</v>
      </c>
      <c r="I327" s="115" t="s">
        <v>49</v>
      </c>
      <c r="J327" s="116"/>
    </row>
    <row r="328" spans="2:10" s="68" customFormat="1" ht="91.5" customHeight="1" x14ac:dyDescent="0.25">
      <c r="B328" s="100">
        <v>43521</v>
      </c>
      <c r="C328" s="53" t="s">
        <v>18</v>
      </c>
      <c r="D328" s="54">
        <v>-18954</v>
      </c>
      <c r="E328" s="81">
        <v>-377968.76</v>
      </c>
      <c r="F328" s="72">
        <v>19.941371742112484</v>
      </c>
      <c r="G328" s="72">
        <v>19.670000000000002</v>
      </c>
      <c r="H328" s="72">
        <v>20</v>
      </c>
      <c r="I328" s="115" t="s">
        <v>49</v>
      </c>
      <c r="J328" s="116"/>
    </row>
    <row r="329" spans="2:10" s="68" customFormat="1" ht="91.5" customHeight="1" x14ac:dyDescent="0.25">
      <c r="B329" s="100">
        <v>43520</v>
      </c>
      <c r="C329" s="56" t="s">
        <v>18</v>
      </c>
      <c r="D329" s="57">
        <v>-7227</v>
      </c>
      <c r="E329" s="82">
        <v>-142270.53</v>
      </c>
      <c r="F329" s="73">
        <v>19.685973432959734</v>
      </c>
      <c r="G329" s="73">
        <v>19.5</v>
      </c>
      <c r="H329" s="73">
        <v>19.78</v>
      </c>
      <c r="I329" s="115" t="s">
        <v>49</v>
      </c>
      <c r="J329" s="116"/>
    </row>
    <row r="330" spans="2:10" s="68" customFormat="1" ht="17.25" customHeight="1" x14ac:dyDescent="0.25">
      <c r="B330" s="100">
        <v>43519</v>
      </c>
      <c r="C330" s="56" t="s">
        <v>11</v>
      </c>
      <c r="D330" s="57" t="s">
        <v>10</v>
      </c>
      <c r="E330" s="82" t="s">
        <v>10</v>
      </c>
      <c r="F330" s="73" t="s">
        <v>10</v>
      </c>
      <c r="G330" s="73" t="s">
        <v>10</v>
      </c>
      <c r="H330" s="73" t="s">
        <v>10</v>
      </c>
      <c r="I330" s="115"/>
      <c r="J330" s="116"/>
    </row>
    <row r="331" spans="2:10" s="68" customFormat="1" ht="17.25" customHeight="1" x14ac:dyDescent="0.25">
      <c r="B331" s="100">
        <v>43518</v>
      </c>
      <c r="C331" s="53" t="s">
        <v>11</v>
      </c>
      <c r="D331" s="54" t="s">
        <v>10</v>
      </c>
      <c r="E331" s="81" t="s">
        <v>10</v>
      </c>
      <c r="F331" s="72" t="s">
        <v>10</v>
      </c>
      <c r="G331" s="72" t="s">
        <v>10</v>
      </c>
      <c r="H331" s="72" t="s">
        <v>10</v>
      </c>
      <c r="I331" s="115"/>
      <c r="J331" s="116"/>
    </row>
    <row r="332" spans="2:10" s="68" customFormat="1" ht="17.25" customHeight="1" x14ac:dyDescent="0.25">
      <c r="B332" s="100">
        <v>43517</v>
      </c>
      <c r="C332" s="56" t="s">
        <v>11</v>
      </c>
      <c r="D332" s="57" t="s">
        <v>10</v>
      </c>
      <c r="E332" s="82" t="s">
        <v>10</v>
      </c>
      <c r="F332" s="73" t="s">
        <v>10</v>
      </c>
      <c r="G332" s="73" t="s">
        <v>10</v>
      </c>
      <c r="H332" s="73" t="s">
        <v>10</v>
      </c>
      <c r="I332" s="115"/>
      <c r="J332" s="116"/>
    </row>
    <row r="333" spans="2:10" s="68" customFormat="1" ht="17.25" customHeight="1" x14ac:dyDescent="0.25">
      <c r="B333" s="100">
        <v>43516</v>
      </c>
      <c r="C333" s="56" t="s">
        <v>11</v>
      </c>
      <c r="D333" s="57" t="s">
        <v>10</v>
      </c>
      <c r="E333" s="82" t="s">
        <v>10</v>
      </c>
      <c r="F333" s="73" t="s">
        <v>10</v>
      </c>
      <c r="G333" s="73" t="s">
        <v>10</v>
      </c>
      <c r="H333" s="73" t="s">
        <v>10</v>
      </c>
      <c r="I333" s="115"/>
      <c r="J333" s="116"/>
    </row>
    <row r="334" spans="2:10" s="68" customFormat="1" ht="91.5" customHeight="1" x14ac:dyDescent="0.25">
      <c r="B334" s="100">
        <v>43515</v>
      </c>
      <c r="C334" s="53" t="s">
        <v>18</v>
      </c>
      <c r="D334" s="54">
        <v>-12000</v>
      </c>
      <c r="E334" s="81">
        <v>-239946.95</v>
      </c>
      <c r="F334" s="72">
        <v>19.995579166666669</v>
      </c>
      <c r="G334" s="72">
        <v>19.920000000000002</v>
      </c>
      <c r="H334" s="72">
        <v>20.25</v>
      </c>
      <c r="I334" s="115" t="s">
        <v>49</v>
      </c>
      <c r="J334" s="116"/>
    </row>
    <row r="335" spans="2:10" s="68" customFormat="1" ht="91.5" customHeight="1" x14ac:dyDescent="0.25">
      <c r="B335" s="100">
        <v>43514</v>
      </c>
      <c r="C335" s="56" t="s">
        <v>18</v>
      </c>
      <c r="D335" s="57">
        <v>-7457</v>
      </c>
      <c r="E335" s="82">
        <v>-146150.73000000001</v>
      </c>
      <c r="F335" s="73">
        <v>19.59913235885745</v>
      </c>
      <c r="G335" s="73">
        <v>19.54</v>
      </c>
      <c r="H335" s="73">
        <v>20</v>
      </c>
      <c r="I335" s="115" t="s">
        <v>49</v>
      </c>
      <c r="J335" s="116"/>
    </row>
    <row r="336" spans="2:10" s="68" customFormat="1" ht="17.25" customHeight="1" x14ac:dyDescent="0.25">
      <c r="B336" s="100">
        <v>43513</v>
      </c>
      <c r="C336" s="56" t="s">
        <v>11</v>
      </c>
      <c r="D336" s="57" t="s">
        <v>10</v>
      </c>
      <c r="E336" s="82" t="s">
        <v>10</v>
      </c>
      <c r="F336" s="73" t="s">
        <v>10</v>
      </c>
      <c r="G336" s="73" t="s">
        <v>10</v>
      </c>
      <c r="H336" s="73" t="s">
        <v>10</v>
      </c>
      <c r="I336" s="115"/>
      <c r="J336" s="116"/>
    </row>
    <row r="337" spans="2:10" s="68" customFormat="1" ht="17.25" customHeight="1" x14ac:dyDescent="0.25">
      <c r="B337" s="100">
        <v>43512</v>
      </c>
      <c r="C337" s="53" t="s">
        <v>11</v>
      </c>
      <c r="D337" s="54" t="s">
        <v>10</v>
      </c>
      <c r="E337" s="81" t="s">
        <v>10</v>
      </c>
      <c r="F337" s="72" t="s">
        <v>10</v>
      </c>
      <c r="G337" s="72" t="s">
        <v>10</v>
      </c>
      <c r="H337" s="72" t="s">
        <v>10</v>
      </c>
      <c r="I337" s="115"/>
      <c r="J337" s="116"/>
    </row>
    <row r="338" spans="2:10" s="68" customFormat="1" ht="17.25" customHeight="1" x14ac:dyDescent="0.25">
      <c r="B338" s="100">
        <v>43511</v>
      </c>
      <c r="C338" s="56" t="s">
        <v>11</v>
      </c>
      <c r="D338" s="57" t="s">
        <v>10</v>
      </c>
      <c r="E338" s="82" t="s">
        <v>10</v>
      </c>
      <c r="F338" s="73" t="s">
        <v>10</v>
      </c>
      <c r="G338" s="73" t="s">
        <v>10</v>
      </c>
      <c r="H338" s="73" t="s">
        <v>10</v>
      </c>
      <c r="I338" s="104"/>
      <c r="J338" s="105"/>
    </row>
    <row r="339" spans="2:10" s="68" customFormat="1" ht="17.25" customHeight="1" x14ac:dyDescent="0.25">
      <c r="B339" s="100">
        <v>43510</v>
      </c>
      <c r="C339" s="56" t="s">
        <v>11</v>
      </c>
      <c r="D339" s="57" t="s">
        <v>10</v>
      </c>
      <c r="E339" s="82" t="s">
        <v>10</v>
      </c>
      <c r="F339" s="73" t="s">
        <v>10</v>
      </c>
      <c r="G339" s="73" t="s">
        <v>10</v>
      </c>
      <c r="H339" s="73" t="s">
        <v>10</v>
      </c>
      <c r="I339" s="104"/>
      <c r="J339" s="105"/>
    </row>
    <row r="340" spans="2:10" s="68" customFormat="1" ht="17.25" customHeight="1" x14ac:dyDescent="0.25">
      <c r="B340" s="100">
        <v>43509</v>
      </c>
      <c r="C340" s="53" t="s">
        <v>11</v>
      </c>
      <c r="D340" s="54" t="s">
        <v>10</v>
      </c>
      <c r="E340" s="81" t="s">
        <v>10</v>
      </c>
      <c r="F340" s="72" t="s">
        <v>10</v>
      </c>
      <c r="G340" s="72" t="s">
        <v>10</v>
      </c>
      <c r="H340" s="72" t="s">
        <v>10</v>
      </c>
      <c r="I340" s="104"/>
      <c r="J340" s="105"/>
    </row>
    <row r="341" spans="2:10" s="68" customFormat="1" ht="91.5" customHeight="1" x14ac:dyDescent="0.25">
      <c r="B341" s="100">
        <v>43508</v>
      </c>
      <c r="C341" s="56" t="s">
        <v>18</v>
      </c>
      <c r="D341" s="57">
        <v>-31000</v>
      </c>
      <c r="E341" s="82">
        <v>-634688.85</v>
      </c>
      <c r="F341" s="73">
        <v>20.473833870967741</v>
      </c>
      <c r="G341" s="73">
        <v>20.45</v>
      </c>
      <c r="H341" s="73">
        <v>20.53</v>
      </c>
      <c r="I341" s="115" t="s">
        <v>49</v>
      </c>
      <c r="J341" s="116"/>
    </row>
    <row r="342" spans="2:10" s="68" customFormat="1" ht="91.5" customHeight="1" x14ac:dyDescent="0.25">
      <c r="B342" s="100">
        <v>43507</v>
      </c>
      <c r="C342" s="56" t="s">
        <v>18</v>
      </c>
      <c r="D342" s="57">
        <v>-7995</v>
      </c>
      <c r="E342" s="82">
        <v>-166543</v>
      </c>
      <c r="F342" s="73">
        <v>20.83089430894309</v>
      </c>
      <c r="G342" s="73">
        <v>20.79</v>
      </c>
      <c r="H342" s="73">
        <v>20.9</v>
      </c>
      <c r="I342" s="115" t="s">
        <v>49</v>
      </c>
      <c r="J342" s="116"/>
    </row>
    <row r="343" spans="2:10" s="68" customFormat="1" ht="91.5" customHeight="1" x14ac:dyDescent="0.25">
      <c r="B343" s="100">
        <v>43506</v>
      </c>
      <c r="C343" s="53" t="s">
        <v>18</v>
      </c>
      <c r="D343" s="54">
        <v>-300</v>
      </c>
      <c r="E343" s="81">
        <v>-6094</v>
      </c>
      <c r="F343" s="72">
        <v>20.313333333333333</v>
      </c>
      <c r="G343" s="72">
        <v>20.309999999999999</v>
      </c>
      <c r="H343" s="72">
        <v>20.32</v>
      </c>
      <c r="I343" s="115" t="s">
        <v>49</v>
      </c>
      <c r="J343" s="116"/>
    </row>
    <row r="344" spans="2:10" s="68" customFormat="1" ht="17.25" customHeight="1" x14ac:dyDescent="0.25">
      <c r="B344" s="100">
        <v>43505</v>
      </c>
      <c r="C344" s="56" t="s">
        <v>11</v>
      </c>
      <c r="D344" s="57" t="s">
        <v>10</v>
      </c>
      <c r="E344" s="82" t="s">
        <v>10</v>
      </c>
      <c r="F344" s="73" t="s">
        <v>10</v>
      </c>
      <c r="G344" s="73" t="s">
        <v>10</v>
      </c>
      <c r="H344" s="73" t="s">
        <v>10</v>
      </c>
      <c r="I344" s="104"/>
      <c r="J344" s="105"/>
    </row>
    <row r="345" spans="2:10" s="68" customFormat="1" ht="17.25" customHeight="1" x14ac:dyDescent="0.25">
      <c r="B345" s="100">
        <v>43504</v>
      </c>
      <c r="C345" s="56" t="s">
        <v>11</v>
      </c>
      <c r="D345" s="57" t="s">
        <v>10</v>
      </c>
      <c r="E345" s="82" t="s">
        <v>10</v>
      </c>
      <c r="F345" s="73" t="s">
        <v>10</v>
      </c>
      <c r="G345" s="73" t="s">
        <v>10</v>
      </c>
      <c r="H345" s="73" t="s">
        <v>10</v>
      </c>
      <c r="I345" s="104"/>
      <c r="J345" s="105"/>
    </row>
    <row r="346" spans="2:10" s="68" customFormat="1" ht="91.5" customHeight="1" x14ac:dyDescent="0.25">
      <c r="B346" s="100">
        <v>43503</v>
      </c>
      <c r="C346" s="53" t="s">
        <v>18</v>
      </c>
      <c r="D346" s="54">
        <v>-26000</v>
      </c>
      <c r="E346" s="81">
        <v>-568700</v>
      </c>
      <c r="F346" s="72">
        <v>21.873076923076923</v>
      </c>
      <c r="G346" s="72">
        <v>21.5</v>
      </c>
      <c r="H346" s="72">
        <v>22.4</v>
      </c>
      <c r="I346" s="115" t="s">
        <v>49</v>
      </c>
      <c r="J346" s="116"/>
    </row>
    <row r="347" spans="2:10" s="68" customFormat="1" ht="91.5" customHeight="1" x14ac:dyDescent="0.25">
      <c r="B347" s="100">
        <v>43502</v>
      </c>
      <c r="C347" s="56" t="s">
        <v>18</v>
      </c>
      <c r="D347" s="57" t="s">
        <v>10</v>
      </c>
      <c r="E347" s="82" t="s">
        <v>10</v>
      </c>
      <c r="F347" s="73" t="s">
        <v>10</v>
      </c>
      <c r="G347" s="73" t="s">
        <v>10</v>
      </c>
      <c r="H347" s="73" t="s">
        <v>10</v>
      </c>
      <c r="I347" s="115"/>
      <c r="J347" s="116"/>
    </row>
    <row r="348" spans="2:10" s="68" customFormat="1" ht="17.25" customHeight="1" x14ac:dyDescent="0.25">
      <c r="B348" s="100">
        <v>43501</v>
      </c>
      <c r="C348" s="56" t="s">
        <v>11</v>
      </c>
      <c r="D348" s="57" t="s">
        <v>10</v>
      </c>
      <c r="E348" s="82" t="s">
        <v>10</v>
      </c>
      <c r="F348" s="73" t="s">
        <v>10</v>
      </c>
      <c r="G348" s="73" t="s">
        <v>10</v>
      </c>
      <c r="H348" s="73" t="s">
        <v>10</v>
      </c>
      <c r="I348" s="104"/>
      <c r="J348" s="105"/>
    </row>
    <row r="349" spans="2:10" s="68" customFormat="1" ht="17.25" customHeight="1" x14ac:dyDescent="0.25">
      <c r="B349" s="100">
        <v>43500</v>
      </c>
      <c r="C349" s="53" t="s">
        <v>11</v>
      </c>
      <c r="D349" s="54" t="s">
        <v>10</v>
      </c>
      <c r="E349" s="81" t="s">
        <v>10</v>
      </c>
      <c r="F349" s="72" t="s">
        <v>10</v>
      </c>
      <c r="G349" s="72" t="s">
        <v>10</v>
      </c>
      <c r="H349" s="72" t="s">
        <v>10</v>
      </c>
      <c r="I349" s="104"/>
      <c r="J349" s="105"/>
    </row>
    <row r="350" spans="2:10" s="68" customFormat="1" ht="17.25" customHeight="1" x14ac:dyDescent="0.25">
      <c r="B350" s="100">
        <v>43499</v>
      </c>
      <c r="C350" s="56" t="s">
        <v>11</v>
      </c>
      <c r="D350" s="57" t="s">
        <v>10</v>
      </c>
      <c r="E350" s="82" t="s">
        <v>10</v>
      </c>
      <c r="F350" s="73" t="s">
        <v>10</v>
      </c>
      <c r="G350" s="73" t="s">
        <v>10</v>
      </c>
      <c r="H350" s="73" t="s">
        <v>10</v>
      </c>
      <c r="I350" s="104"/>
      <c r="J350" s="105"/>
    </row>
    <row r="351" spans="2:10" s="68" customFormat="1" ht="91.5" customHeight="1" x14ac:dyDescent="0.25">
      <c r="B351" s="100">
        <v>43498</v>
      </c>
      <c r="C351" s="56" t="s">
        <v>18</v>
      </c>
      <c r="D351" s="57">
        <v>-3000</v>
      </c>
      <c r="E351" s="82">
        <v>-63000</v>
      </c>
      <c r="F351" s="73">
        <v>21</v>
      </c>
      <c r="G351" s="73">
        <v>21</v>
      </c>
      <c r="H351" s="73">
        <v>21</v>
      </c>
      <c r="I351" s="115" t="s">
        <v>49</v>
      </c>
      <c r="J351" s="116"/>
    </row>
    <row r="352" spans="2:10" s="68" customFormat="1" ht="91.5" customHeight="1" x14ac:dyDescent="0.25">
      <c r="B352" s="100">
        <v>43497</v>
      </c>
      <c r="C352" s="53" t="s">
        <v>18</v>
      </c>
      <c r="D352" s="54">
        <v>-5638</v>
      </c>
      <c r="E352" s="81">
        <v>-118398</v>
      </c>
      <c r="F352" s="72">
        <v>21</v>
      </c>
      <c r="G352" s="72">
        <v>21</v>
      </c>
      <c r="H352" s="72">
        <v>21</v>
      </c>
      <c r="I352" s="115" t="s">
        <v>49</v>
      </c>
      <c r="J352" s="116"/>
    </row>
    <row r="353" spans="2:10" s="68" customFormat="1" ht="91.5" customHeight="1" x14ac:dyDescent="0.25">
      <c r="B353" s="100">
        <v>43496</v>
      </c>
      <c r="C353" s="56" t="s">
        <v>18</v>
      </c>
      <c r="D353" s="57">
        <v>-12266</v>
      </c>
      <c r="E353" s="82">
        <v>-281079.84000000003</v>
      </c>
      <c r="F353" s="73">
        <v>22.915362791456058</v>
      </c>
      <c r="G353" s="73">
        <v>22.7</v>
      </c>
      <c r="H353" s="73">
        <v>22.95</v>
      </c>
      <c r="I353" s="115" t="s">
        <v>49</v>
      </c>
      <c r="J353" s="116"/>
    </row>
    <row r="354" spans="2:10" s="68" customFormat="1" ht="17.25" customHeight="1" x14ac:dyDescent="0.25">
      <c r="B354" s="100">
        <v>43495</v>
      </c>
      <c r="C354" s="56" t="s">
        <v>11</v>
      </c>
      <c r="D354" s="57" t="s">
        <v>10</v>
      </c>
      <c r="E354" s="82" t="s">
        <v>10</v>
      </c>
      <c r="F354" s="73" t="s">
        <v>10</v>
      </c>
      <c r="G354" s="73" t="s">
        <v>10</v>
      </c>
      <c r="H354" s="73" t="s">
        <v>10</v>
      </c>
      <c r="I354" s="104"/>
      <c r="J354" s="105"/>
    </row>
    <row r="355" spans="2:10" s="68" customFormat="1" ht="91.5" customHeight="1" x14ac:dyDescent="0.25">
      <c r="B355" s="100">
        <v>43494</v>
      </c>
      <c r="C355" s="53" t="s">
        <v>18</v>
      </c>
      <c r="D355" s="54">
        <v>-40000</v>
      </c>
      <c r="E355" s="81">
        <v>-937228.1</v>
      </c>
      <c r="F355" s="72">
        <v>23.430702499999999</v>
      </c>
      <c r="G355" s="72">
        <v>23.35</v>
      </c>
      <c r="H355" s="72">
        <v>23.8</v>
      </c>
      <c r="I355" s="115" t="s">
        <v>49</v>
      </c>
      <c r="J355" s="116"/>
    </row>
    <row r="356" spans="2:10" s="68" customFormat="1" ht="91.5" customHeight="1" x14ac:dyDescent="0.25">
      <c r="B356" s="100">
        <v>43493</v>
      </c>
      <c r="C356" s="56" t="s">
        <v>18</v>
      </c>
      <c r="D356" s="57">
        <v>-21636</v>
      </c>
      <c r="E356" s="82">
        <v>-474343.41</v>
      </c>
      <c r="F356" s="73">
        <v>21.923803383250139</v>
      </c>
      <c r="G356" s="73">
        <v>21.8</v>
      </c>
      <c r="H356" s="73">
        <v>22.25</v>
      </c>
      <c r="I356" s="115" t="s">
        <v>49</v>
      </c>
      <c r="J356" s="116"/>
    </row>
    <row r="357" spans="2:10" s="68" customFormat="1" ht="91.5" customHeight="1" x14ac:dyDescent="0.25">
      <c r="B357" s="100">
        <v>43492</v>
      </c>
      <c r="C357" s="56" t="s">
        <v>18</v>
      </c>
      <c r="D357" s="57">
        <v>-300</v>
      </c>
      <c r="E357" s="82">
        <v>-6570</v>
      </c>
      <c r="F357" s="73">
        <v>21.9</v>
      </c>
      <c r="G357" s="73">
        <v>21.9</v>
      </c>
      <c r="H357" s="73">
        <v>21.9</v>
      </c>
      <c r="I357" s="115" t="s">
        <v>49</v>
      </c>
      <c r="J357" s="116"/>
    </row>
    <row r="358" spans="2:10" s="68" customFormat="1" ht="91.5" customHeight="1" x14ac:dyDescent="0.25">
      <c r="B358" s="100">
        <v>43491</v>
      </c>
      <c r="C358" s="53" t="s">
        <v>18</v>
      </c>
      <c r="D358" s="54">
        <v>-300</v>
      </c>
      <c r="E358" s="81">
        <v>-7017</v>
      </c>
      <c r="F358" s="72">
        <v>23.39</v>
      </c>
      <c r="G358" s="72">
        <v>23.39</v>
      </c>
      <c r="H358" s="72">
        <v>23.39</v>
      </c>
      <c r="I358" s="115" t="s">
        <v>49</v>
      </c>
      <c r="J358" s="116"/>
    </row>
    <row r="359" spans="2:10" s="68" customFormat="1" ht="17.25" customHeight="1" x14ac:dyDescent="0.25">
      <c r="B359" s="100">
        <v>43490</v>
      </c>
      <c r="C359" s="56" t="s">
        <v>11</v>
      </c>
      <c r="D359" s="57" t="s">
        <v>10</v>
      </c>
      <c r="E359" s="82" t="s">
        <v>10</v>
      </c>
      <c r="F359" s="73" t="s">
        <v>10</v>
      </c>
      <c r="G359" s="73" t="s">
        <v>10</v>
      </c>
      <c r="H359" s="73" t="s">
        <v>10</v>
      </c>
      <c r="I359" s="104"/>
      <c r="J359" s="105"/>
    </row>
    <row r="360" spans="2:10" s="68" customFormat="1" ht="17.25" customHeight="1" x14ac:dyDescent="0.25">
      <c r="B360" s="100">
        <v>43489</v>
      </c>
      <c r="C360" s="56" t="s">
        <v>11</v>
      </c>
      <c r="D360" s="57" t="s">
        <v>10</v>
      </c>
      <c r="E360" s="82" t="s">
        <v>10</v>
      </c>
      <c r="F360" s="73" t="s">
        <v>10</v>
      </c>
      <c r="G360" s="73" t="s">
        <v>10</v>
      </c>
      <c r="H360" s="73" t="s">
        <v>10</v>
      </c>
      <c r="I360" s="104"/>
      <c r="J360" s="105"/>
    </row>
    <row r="361" spans="2:10" s="68" customFormat="1" ht="17.25" customHeight="1" x14ac:dyDescent="0.25">
      <c r="B361" s="100">
        <v>43488</v>
      </c>
      <c r="C361" s="53" t="s">
        <v>11</v>
      </c>
      <c r="D361" s="54" t="s">
        <v>10</v>
      </c>
      <c r="E361" s="81" t="s">
        <v>10</v>
      </c>
      <c r="F361" s="72" t="s">
        <v>10</v>
      </c>
      <c r="G361" s="72" t="s">
        <v>10</v>
      </c>
      <c r="H361" s="72" t="s">
        <v>10</v>
      </c>
      <c r="I361" s="115"/>
      <c r="J361" s="116"/>
    </row>
    <row r="362" spans="2:10" s="68" customFormat="1" ht="17.25" customHeight="1" x14ac:dyDescent="0.25">
      <c r="B362" s="100">
        <v>43487</v>
      </c>
      <c r="C362" s="56" t="s">
        <v>11</v>
      </c>
      <c r="D362" s="57" t="s">
        <v>10</v>
      </c>
      <c r="E362" s="82" t="s">
        <v>10</v>
      </c>
      <c r="F362" s="73" t="s">
        <v>10</v>
      </c>
      <c r="G362" s="73" t="s">
        <v>10</v>
      </c>
      <c r="H362" s="73" t="s">
        <v>10</v>
      </c>
      <c r="I362" s="115"/>
      <c r="J362" s="116"/>
    </row>
    <row r="363" spans="2:10" s="68" customFormat="1" ht="17.25" customHeight="1" x14ac:dyDescent="0.25">
      <c r="B363" s="100">
        <v>43486</v>
      </c>
      <c r="C363" s="56" t="s">
        <v>11</v>
      </c>
      <c r="D363" s="57" t="s">
        <v>10</v>
      </c>
      <c r="E363" s="82" t="s">
        <v>10</v>
      </c>
      <c r="F363" s="73" t="s">
        <v>10</v>
      </c>
      <c r="G363" s="73" t="s">
        <v>10</v>
      </c>
      <c r="H363" s="73" t="s">
        <v>10</v>
      </c>
      <c r="I363" s="115"/>
      <c r="J363" s="116"/>
    </row>
    <row r="364" spans="2:10" s="68" customFormat="1" ht="17.25" customHeight="1" x14ac:dyDescent="0.25">
      <c r="B364" s="100">
        <v>43485</v>
      </c>
      <c r="C364" s="53" t="s">
        <v>11</v>
      </c>
      <c r="D364" s="54" t="s">
        <v>10</v>
      </c>
      <c r="E364" s="81" t="s">
        <v>10</v>
      </c>
      <c r="F364" s="72" t="s">
        <v>10</v>
      </c>
      <c r="G364" s="72" t="s">
        <v>10</v>
      </c>
      <c r="H364" s="72" t="s">
        <v>10</v>
      </c>
      <c r="I364" s="115"/>
      <c r="J364" s="116"/>
    </row>
    <row r="365" spans="2:10" s="68" customFormat="1" ht="91.5" customHeight="1" x14ac:dyDescent="0.25">
      <c r="B365" s="100">
        <v>43484</v>
      </c>
      <c r="C365" s="56" t="s">
        <v>8</v>
      </c>
      <c r="D365" s="57">
        <v>36950</v>
      </c>
      <c r="E365" s="82">
        <v>949348.5</v>
      </c>
      <c r="F365" s="73">
        <v>25.692787550744249</v>
      </c>
      <c r="G365" s="73">
        <v>25.55</v>
      </c>
      <c r="H365" s="73">
        <v>25.75</v>
      </c>
      <c r="I365" s="115" t="s">
        <v>49</v>
      </c>
      <c r="J365" s="116"/>
    </row>
    <row r="366" spans="2:10" s="68" customFormat="1" ht="17.25" customHeight="1" x14ac:dyDescent="0.25">
      <c r="B366" s="100">
        <v>43483</v>
      </c>
      <c r="C366" s="56" t="s">
        <v>11</v>
      </c>
      <c r="D366" s="57" t="s">
        <v>10</v>
      </c>
      <c r="E366" s="82" t="s">
        <v>10</v>
      </c>
      <c r="F366" s="73" t="s">
        <v>10</v>
      </c>
      <c r="G366" s="73" t="s">
        <v>10</v>
      </c>
      <c r="H366" s="73" t="s">
        <v>10</v>
      </c>
      <c r="I366" s="115"/>
      <c r="J366" s="116"/>
    </row>
    <row r="367" spans="2:10" s="68" customFormat="1" ht="17.25" customHeight="1" x14ac:dyDescent="0.25">
      <c r="B367" s="100">
        <v>43482</v>
      </c>
      <c r="C367" s="53" t="s">
        <v>11</v>
      </c>
      <c r="D367" s="54" t="s">
        <v>10</v>
      </c>
      <c r="E367" s="81" t="s">
        <v>10</v>
      </c>
      <c r="F367" s="72" t="s">
        <v>10</v>
      </c>
      <c r="G367" s="72" t="s">
        <v>10</v>
      </c>
      <c r="H367" s="72" t="s">
        <v>10</v>
      </c>
      <c r="I367" s="104"/>
      <c r="J367" s="105"/>
    </row>
    <row r="368" spans="2:10" s="68" customFormat="1" ht="91.5" customHeight="1" x14ac:dyDescent="0.25">
      <c r="B368" s="100">
        <v>43481</v>
      </c>
      <c r="C368" s="56" t="s">
        <v>8</v>
      </c>
      <c r="D368" s="57">
        <v>38877</v>
      </c>
      <c r="E368" s="82">
        <v>1136669.3899999999</v>
      </c>
      <c r="F368" s="73">
        <v>29.237579802968334</v>
      </c>
      <c r="G368" s="73">
        <v>29.11</v>
      </c>
      <c r="H368" s="73">
        <v>29.35</v>
      </c>
      <c r="I368" s="115" t="s">
        <v>49</v>
      </c>
      <c r="J368" s="116"/>
    </row>
    <row r="369" spans="2:10" s="68" customFormat="1" ht="17.25" customHeight="1" x14ac:dyDescent="0.25">
      <c r="B369" s="100">
        <v>43480</v>
      </c>
      <c r="C369" s="56" t="s">
        <v>11</v>
      </c>
      <c r="D369" s="57" t="s">
        <v>10</v>
      </c>
      <c r="E369" s="82" t="s">
        <v>10</v>
      </c>
      <c r="F369" s="73" t="s">
        <v>10</v>
      </c>
      <c r="G369" s="73" t="s">
        <v>10</v>
      </c>
      <c r="H369" s="73" t="s">
        <v>10</v>
      </c>
      <c r="I369" s="104"/>
      <c r="J369" s="105"/>
    </row>
    <row r="370" spans="2:10" s="68" customFormat="1" ht="17.25" customHeight="1" x14ac:dyDescent="0.25">
      <c r="B370" s="100">
        <v>43479</v>
      </c>
      <c r="C370" s="53" t="s">
        <v>11</v>
      </c>
      <c r="D370" s="54" t="s">
        <v>10</v>
      </c>
      <c r="E370" s="81" t="s">
        <v>10</v>
      </c>
      <c r="F370" s="72" t="s">
        <v>10</v>
      </c>
      <c r="G370" s="72" t="s">
        <v>10</v>
      </c>
      <c r="H370" s="72" t="s">
        <v>10</v>
      </c>
      <c r="I370" s="115"/>
      <c r="J370" s="116"/>
    </row>
    <row r="371" spans="2:10" s="68" customFormat="1" ht="91.5" customHeight="1" x14ac:dyDescent="0.25">
      <c r="B371" s="100">
        <v>43478</v>
      </c>
      <c r="C371" s="56" t="s">
        <v>8</v>
      </c>
      <c r="D371" s="57">
        <v>21416</v>
      </c>
      <c r="E371" s="82">
        <v>530046</v>
      </c>
      <c r="F371" s="73">
        <v>24.75</v>
      </c>
      <c r="G371" s="73">
        <v>24.75</v>
      </c>
      <c r="H371" s="73">
        <v>24.75</v>
      </c>
      <c r="I371" s="115" t="s">
        <v>49</v>
      </c>
      <c r="J371" s="116"/>
    </row>
    <row r="372" spans="2:10" s="68" customFormat="1" ht="91.5" customHeight="1" x14ac:dyDescent="0.25">
      <c r="B372" s="100">
        <v>43477</v>
      </c>
      <c r="C372" s="56" t="s">
        <v>8</v>
      </c>
      <c r="D372" s="57">
        <v>20271</v>
      </c>
      <c r="E372" s="82">
        <v>510154.8</v>
      </c>
      <c r="F372" s="73">
        <v>25.166730797691283</v>
      </c>
      <c r="G372" s="73">
        <v>24.85</v>
      </c>
      <c r="H372" s="73">
        <v>25.35</v>
      </c>
      <c r="I372" s="115" t="s">
        <v>49</v>
      </c>
      <c r="J372" s="116"/>
    </row>
    <row r="373" spans="2:10" s="68" customFormat="1" ht="91.5" customHeight="1" x14ac:dyDescent="0.25">
      <c r="B373" s="100">
        <v>43476</v>
      </c>
      <c r="C373" s="53" t="s">
        <v>8</v>
      </c>
      <c r="D373" s="54">
        <v>7350</v>
      </c>
      <c r="E373" s="81">
        <v>189150</v>
      </c>
      <c r="F373" s="72">
        <v>25.73469387755102</v>
      </c>
      <c r="G373" s="72">
        <v>25.6</v>
      </c>
      <c r="H373" s="72">
        <v>25.9</v>
      </c>
      <c r="I373" s="115" t="s">
        <v>49</v>
      </c>
      <c r="J373" s="116"/>
    </row>
    <row r="374" spans="2:10" s="68" customFormat="1" ht="17.25" customHeight="1" x14ac:dyDescent="0.25">
      <c r="B374" s="100">
        <v>43475</v>
      </c>
      <c r="C374" s="56" t="s">
        <v>11</v>
      </c>
      <c r="D374" s="57" t="s">
        <v>10</v>
      </c>
      <c r="E374" s="82" t="s">
        <v>10</v>
      </c>
      <c r="F374" s="73" t="s">
        <v>10</v>
      </c>
      <c r="G374" s="73" t="s">
        <v>10</v>
      </c>
      <c r="H374" s="73" t="s">
        <v>10</v>
      </c>
      <c r="I374" s="104"/>
      <c r="J374" s="105"/>
    </row>
    <row r="375" spans="2:10" s="68" customFormat="1" ht="91.5" customHeight="1" x14ac:dyDescent="0.25">
      <c r="B375" s="100">
        <v>43474</v>
      </c>
      <c r="C375" s="56" t="s">
        <v>8</v>
      </c>
      <c r="D375" s="57">
        <v>16770</v>
      </c>
      <c r="E375" s="82">
        <v>434020.92</v>
      </c>
      <c r="F375" s="73">
        <v>25.880794275491947</v>
      </c>
      <c r="G375" s="73">
        <v>25.5</v>
      </c>
      <c r="H375" s="73">
        <v>26.93</v>
      </c>
      <c r="I375" s="115" t="s">
        <v>49</v>
      </c>
      <c r="J375" s="116"/>
    </row>
    <row r="376" spans="2:10" s="68" customFormat="1" ht="91.5" customHeight="1" x14ac:dyDescent="0.25">
      <c r="B376" s="100">
        <v>43473</v>
      </c>
      <c r="C376" s="53" t="s">
        <v>8</v>
      </c>
      <c r="D376" s="54">
        <v>16027</v>
      </c>
      <c r="E376" s="81">
        <v>408467.05</v>
      </c>
      <c r="F376" s="72">
        <v>25.486182691707743</v>
      </c>
      <c r="G376" s="72">
        <v>25.35</v>
      </c>
      <c r="H376" s="72">
        <v>25.95</v>
      </c>
      <c r="I376" s="115" t="s">
        <v>49</v>
      </c>
      <c r="J376" s="116"/>
    </row>
    <row r="377" spans="2:10" s="68" customFormat="1" ht="91.5" customHeight="1" x14ac:dyDescent="0.25">
      <c r="B377" s="100">
        <v>43472</v>
      </c>
      <c r="C377" s="56" t="s">
        <v>8</v>
      </c>
      <c r="D377" s="57">
        <v>30480</v>
      </c>
      <c r="E377" s="82">
        <v>760959.28</v>
      </c>
      <c r="F377" s="73">
        <v>24.96585564304462</v>
      </c>
      <c r="G377" s="73">
        <v>24.9</v>
      </c>
      <c r="H377" s="73">
        <v>25.06</v>
      </c>
      <c r="I377" s="115" t="s">
        <v>49</v>
      </c>
      <c r="J377" s="116"/>
    </row>
    <row r="378" spans="2:10" s="68" customFormat="1" ht="91.5" customHeight="1" x14ac:dyDescent="0.25">
      <c r="B378" s="100">
        <v>43471</v>
      </c>
      <c r="C378" s="56" t="s">
        <v>8</v>
      </c>
      <c r="D378" s="57">
        <v>42433</v>
      </c>
      <c r="E378" s="82">
        <v>1054650.1000000001</v>
      </c>
      <c r="F378" s="73">
        <v>24.854478825442463</v>
      </c>
      <c r="G378" s="73">
        <v>24.7</v>
      </c>
      <c r="H378" s="73">
        <v>24.9</v>
      </c>
      <c r="I378" s="115" t="s">
        <v>49</v>
      </c>
      <c r="J378" s="116"/>
    </row>
    <row r="379" spans="2:10" s="68" customFormat="1" ht="91.5" customHeight="1" x14ac:dyDescent="0.25">
      <c r="B379" s="100">
        <v>43470</v>
      </c>
      <c r="C379" s="53" t="s">
        <v>8</v>
      </c>
      <c r="D379" s="54">
        <v>5400</v>
      </c>
      <c r="E379" s="81">
        <v>137005.75</v>
      </c>
      <c r="F379" s="72">
        <v>25.371435185185184</v>
      </c>
      <c r="G379" s="72">
        <v>25.3</v>
      </c>
      <c r="H379" s="72">
        <v>25.55</v>
      </c>
      <c r="I379" s="115" t="s">
        <v>49</v>
      </c>
      <c r="J379" s="116"/>
    </row>
    <row r="380" spans="2:10" s="68" customFormat="1" ht="91.5" customHeight="1" x14ac:dyDescent="0.25">
      <c r="B380" s="100">
        <v>43469</v>
      </c>
      <c r="C380" s="56" t="s">
        <v>8</v>
      </c>
      <c r="D380" s="57">
        <v>5400</v>
      </c>
      <c r="E380" s="82">
        <v>150660</v>
      </c>
      <c r="F380" s="73">
        <v>27.9</v>
      </c>
      <c r="G380" s="73">
        <v>27.9</v>
      </c>
      <c r="H380" s="73">
        <v>27.9</v>
      </c>
      <c r="I380" s="115" t="s">
        <v>49</v>
      </c>
      <c r="J380" s="116"/>
    </row>
    <row r="381" spans="2:10" s="68" customFormat="1" ht="17.25" customHeight="1" x14ac:dyDescent="0.25">
      <c r="B381" s="100">
        <v>43468</v>
      </c>
      <c r="C381" s="56" t="s">
        <v>11</v>
      </c>
      <c r="D381" s="57" t="s">
        <v>10</v>
      </c>
      <c r="E381" s="82" t="s">
        <v>10</v>
      </c>
      <c r="F381" s="73" t="s">
        <v>10</v>
      </c>
      <c r="G381" s="73" t="s">
        <v>10</v>
      </c>
      <c r="H381" s="73" t="s">
        <v>10</v>
      </c>
      <c r="I381" s="115"/>
      <c r="J381" s="116"/>
    </row>
    <row r="382" spans="2:10" s="68" customFormat="1" ht="17.25" customHeight="1" x14ac:dyDescent="0.25">
      <c r="B382" s="100">
        <v>43467</v>
      </c>
      <c r="C382" s="53" t="s">
        <v>11</v>
      </c>
      <c r="D382" s="54" t="s">
        <v>10</v>
      </c>
      <c r="E382" s="81" t="s">
        <v>10</v>
      </c>
      <c r="F382" s="72" t="s">
        <v>10</v>
      </c>
      <c r="G382" s="72" t="s">
        <v>10</v>
      </c>
      <c r="H382" s="72" t="s">
        <v>10</v>
      </c>
      <c r="I382" s="115"/>
      <c r="J382" s="116"/>
    </row>
    <row r="383" spans="2:10" s="68" customFormat="1" ht="17.25" customHeight="1" thickBot="1" x14ac:dyDescent="0.3">
      <c r="B383" s="101">
        <v>43466</v>
      </c>
      <c r="C383" s="61" t="s">
        <v>11</v>
      </c>
      <c r="D383" s="62" t="s">
        <v>10</v>
      </c>
      <c r="E383" s="83" t="s">
        <v>10</v>
      </c>
      <c r="F383" s="74" t="s">
        <v>10</v>
      </c>
      <c r="G383" s="74" t="s">
        <v>10</v>
      </c>
      <c r="H383" s="74" t="s">
        <v>10</v>
      </c>
      <c r="I383" s="89"/>
      <c r="J383" s="87"/>
    </row>
    <row r="385" spans="2:10" ht="15" x14ac:dyDescent="0.25">
      <c r="B385" s="12" t="s">
        <v>3</v>
      </c>
      <c r="C385" s="32"/>
      <c r="D385" s="32"/>
      <c r="E385" s="77"/>
      <c r="F385" s="32"/>
      <c r="G385" s="32"/>
      <c r="H385" s="32"/>
      <c r="I385" s="117">
        <f ca="1">J8</f>
        <v>44321</v>
      </c>
      <c r="J385" s="117"/>
    </row>
    <row r="386" spans="2:10" ht="13.5" x14ac:dyDescent="0.25">
      <c r="B386" s="12" t="s">
        <v>19</v>
      </c>
      <c r="C386" s="6"/>
      <c r="D386" s="6"/>
      <c r="E386" s="84"/>
      <c r="F386" s="6"/>
      <c r="G386" s="6"/>
      <c r="H386" s="6"/>
      <c r="I386" s="108"/>
    </row>
    <row r="387" spans="2:10" ht="13.5" x14ac:dyDescent="0.3">
      <c r="B387" s="16" t="s">
        <v>20</v>
      </c>
      <c r="C387" s="51"/>
      <c r="D387" s="52"/>
      <c r="E387" s="85"/>
      <c r="F387" s="52"/>
      <c r="G387" s="52"/>
      <c r="H387" s="52"/>
      <c r="I387" s="108"/>
    </row>
  </sheetData>
  <autoFilter ref="B18:J383">
    <filterColumn colId="7" showButton="0"/>
  </autoFilter>
  <mergeCells count="356">
    <mergeCell ref="I334:J334"/>
    <mergeCell ref="I376:J376"/>
    <mergeCell ref="I377:J377"/>
    <mergeCell ref="I378:J378"/>
    <mergeCell ref="I341:J341"/>
    <mergeCell ref="I342:J342"/>
    <mergeCell ref="I343:J343"/>
    <mergeCell ref="I346:J346"/>
    <mergeCell ref="I358:J358"/>
    <mergeCell ref="I357:J357"/>
    <mergeCell ref="I356:J356"/>
    <mergeCell ref="I353:J353"/>
    <mergeCell ref="I352:J352"/>
    <mergeCell ref="I351:J351"/>
    <mergeCell ref="I364:J364"/>
    <mergeCell ref="I365:J365"/>
    <mergeCell ref="I366:J366"/>
    <mergeCell ref="I362:J362"/>
    <mergeCell ref="I368:J368"/>
    <mergeCell ref="I371:J371"/>
    <mergeCell ref="I372:J372"/>
    <mergeCell ref="I373:J373"/>
    <mergeCell ref="I375:J375"/>
    <mergeCell ref="I20:J20"/>
    <mergeCell ref="I21:J21"/>
    <mergeCell ref="I22:J22"/>
    <mergeCell ref="I23:J23"/>
    <mergeCell ref="I24:J24"/>
    <mergeCell ref="I25:J25"/>
    <mergeCell ref="B3:J3"/>
    <mergeCell ref="B10:J10"/>
    <mergeCell ref="B12:E12"/>
    <mergeCell ref="G12:J12"/>
    <mergeCell ref="I18:J18"/>
    <mergeCell ref="I19:J19"/>
    <mergeCell ref="I32:J32"/>
    <mergeCell ref="I33:J33"/>
    <mergeCell ref="I34:J34"/>
    <mergeCell ref="I35:J35"/>
    <mergeCell ref="I36:J36"/>
    <mergeCell ref="I37:J37"/>
    <mergeCell ref="I26:J26"/>
    <mergeCell ref="I27:J27"/>
    <mergeCell ref="I28:J28"/>
    <mergeCell ref="I29:J29"/>
    <mergeCell ref="I30:J30"/>
    <mergeCell ref="I31:J31"/>
    <mergeCell ref="I44:J44"/>
    <mergeCell ref="I45:J45"/>
    <mergeCell ref="I46:J46"/>
    <mergeCell ref="I47:J47"/>
    <mergeCell ref="I48:J48"/>
    <mergeCell ref="I49:J49"/>
    <mergeCell ref="I38:J38"/>
    <mergeCell ref="I39:J39"/>
    <mergeCell ref="I40:J40"/>
    <mergeCell ref="I41:J41"/>
    <mergeCell ref="I42:J42"/>
    <mergeCell ref="I43:J43"/>
    <mergeCell ref="I56:J56"/>
    <mergeCell ref="I57:J57"/>
    <mergeCell ref="I58:J58"/>
    <mergeCell ref="I59:J59"/>
    <mergeCell ref="I60:J60"/>
    <mergeCell ref="I61:J61"/>
    <mergeCell ref="I50:J50"/>
    <mergeCell ref="I51:J51"/>
    <mergeCell ref="I52:J52"/>
    <mergeCell ref="I53:J53"/>
    <mergeCell ref="I54:J54"/>
    <mergeCell ref="I55:J55"/>
    <mergeCell ref="I68:J68"/>
    <mergeCell ref="I69:J69"/>
    <mergeCell ref="I70:J70"/>
    <mergeCell ref="I71:J71"/>
    <mergeCell ref="I72:J72"/>
    <mergeCell ref="I73:J73"/>
    <mergeCell ref="I62:J62"/>
    <mergeCell ref="I63:J63"/>
    <mergeCell ref="I64:J64"/>
    <mergeCell ref="I65:J65"/>
    <mergeCell ref="I66:J66"/>
    <mergeCell ref="I67:J67"/>
    <mergeCell ref="I80:J80"/>
    <mergeCell ref="I81:J81"/>
    <mergeCell ref="I82:J82"/>
    <mergeCell ref="I83:J83"/>
    <mergeCell ref="I84:J84"/>
    <mergeCell ref="I85:J85"/>
    <mergeCell ref="I74:J74"/>
    <mergeCell ref="I75:J75"/>
    <mergeCell ref="I76:J76"/>
    <mergeCell ref="I77:J77"/>
    <mergeCell ref="I78:J78"/>
    <mergeCell ref="I79:J79"/>
    <mergeCell ref="I92:J92"/>
    <mergeCell ref="I93:J93"/>
    <mergeCell ref="I94:J94"/>
    <mergeCell ref="I95:J95"/>
    <mergeCell ref="I96:J96"/>
    <mergeCell ref="I97:J97"/>
    <mergeCell ref="I86:J86"/>
    <mergeCell ref="I87:J87"/>
    <mergeCell ref="I88:J88"/>
    <mergeCell ref="I89:J89"/>
    <mergeCell ref="I90:J90"/>
    <mergeCell ref="I91:J91"/>
    <mergeCell ref="I104:J104"/>
    <mergeCell ref="I105:J105"/>
    <mergeCell ref="I106:J106"/>
    <mergeCell ref="I107:J107"/>
    <mergeCell ref="I108:J108"/>
    <mergeCell ref="I109:J109"/>
    <mergeCell ref="I98:J98"/>
    <mergeCell ref="I99:J99"/>
    <mergeCell ref="I100:J100"/>
    <mergeCell ref="I101:J101"/>
    <mergeCell ref="I102:J102"/>
    <mergeCell ref="I103:J103"/>
    <mergeCell ref="I116:J116"/>
    <mergeCell ref="I117:J117"/>
    <mergeCell ref="I118:J118"/>
    <mergeCell ref="I119:J119"/>
    <mergeCell ref="I120:J120"/>
    <mergeCell ref="I121:J121"/>
    <mergeCell ref="I110:J110"/>
    <mergeCell ref="I111:J111"/>
    <mergeCell ref="I112:J112"/>
    <mergeCell ref="I113:J113"/>
    <mergeCell ref="I114:J114"/>
    <mergeCell ref="I115:J115"/>
    <mergeCell ref="I128:J128"/>
    <mergeCell ref="I129:J129"/>
    <mergeCell ref="I130:J130"/>
    <mergeCell ref="I131:J131"/>
    <mergeCell ref="I132:J132"/>
    <mergeCell ref="I133:J133"/>
    <mergeCell ref="I122:J122"/>
    <mergeCell ref="I123:J123"/>
    <mergeCell ref="I124:J124"/>
    <mergeCell ref="I125:J125"/>
    <mergeCell ref="I126:J126"/>
    <mergeCell ref="I127:J127"/>
    <mergeCell ref="I140:J140"/>
    <mergeCell ref="I141:J141"/>
    <mergeCell ref="I142:J142"/>
    <mergeCell ref="I143:J143"/>
    <mergeCell ref="I144:J144"/>
    <mergeCell ref="I145:J145"/>
    <mergeCell ref="I134:J134"/>
    <mergeCell ref="I135:J135"/>
    <mergeCell ref="I136:J136"/>
    <mergeCell ref="I137:J137"/>
    <mergeCell ref="I138:J138"/>
    <mergeCell ref="I139:J139"/>
    <mergeCell ref="I152:J152"/>
    <mergeCell ref="I153:J153"/>
    <mergeCell ref="I154:J154"/>
    <mergeCell ref="I155:J155"/>
    <mergeCell ref="I156:J156"/>
    <mergeCell ref="I157:J157"/>
    <mergeCell ref="I146:J146"/>
    <mergeCell ref="I147:J147"/>
    <mergeCell ref="I148:J148"/>
    <mergeCell ref="I149:J149"/>
    <mergeCell ref="I150:J150"/>
    <mergeCell ref="I151:J151"/>
    <mergeCell ref="I164:J164"/>
    <mergeCell ref="I165:J165"/>
    <mergeCell ref="I166:J166"/>
    <mergeCell ref="I167:J167"/>
    <mergeCell ref="I168:J168"/>
    <mergeCell ref="I169:J169"/>
    <mergeCell ref="I158:J158"/>
    <mergeCell ref="I159:J159"/>
    <mergeCell ref="I160:J160"/>
    <mergeCell ref="I161:J161"/>
    <mergeCell ref="I162:J162"/>
    <mergeCell ref="I163:J163"/>
    <mergeCell ref="I176:J176"/>
    <mergeCell ref="I177:J177"/>
    <mergeCell ref="I178:J178"/>
    <mergeCell ref="I179:J179"/>
    <mergeCell ref="I180:J180"/>
    <mergeCell ref="I181:J181"/>
    <mergeCell ref="I170:J170"/>
    <mergeCell ref="I171:J171"/>
    <mergeCell ref="I172:J172"/>
    <mergeCell ref="I173:J173"/>
    <mergeCell ref="I174:J174"/>
    <mergeCell ref="I175:J175"/>
    <mergeCell ref="I188:J188"/>
    <mergeCell ref="I189:J189"/>
    <mergeCell ref="I190:J190"/>
    <mergeCell ref="I191:J191"/>
    <mergeCell ref="I192:J192"/>
    <mergeCell ref="I193:J193"/>
    <mergeCell ref="I182:J182"/>
    <mergeCell ref="I183:J183"/>
    <mergeCell ref="I184:J184"/>
    <mergeCell ref="I185:J185"/>
    <mergeCell ref="I186:J186"/>
    <mergeCell ref="I187:J187"/>
    <mergeCell ref="I200:J200"/>
    <mergeCell ref="I201:J201"/>
    <mergeCell ref="I202:J202"/>
    <mergeCell ref="I203:J203"/>
    <mergeCell ref="I204:J204"/>
    <mergeCell ref="I205:J205"/>
    <mergeCell ref="I194:J194"/>
    <mergeCell ref="I195:J195"/>
    <mergeCell ref="I196:J196"/>
    <mergeCell ref="I197:J197"/>
    <mergeCell ref="I198:J198"/>
    <mergeCell ref="I199:J199"/>
    <mergeCell ref="I212:J212"/>
    <mergeCell ref="I213:J213"/>
    <mergeCell ref="I214:J214"/>
    <mergeCell ref="I215:J215"/>
    <mergeCell ref="I216:J216"/>
    <mergeCell ref="I217:J217"/>
    <mergeCell ref="I206:J206"/>
    <mergeCell ref="I207:J207"/>
    <mergeCell ref="I208:J208"/>
    <mergeCell ref="I209:J209"/>
    <mergeCell ref="I210:J210"/>
    <mergeCell ref="I211:J211"/>
    <mergeCell ref="I224:J224"/>
    <mergeCell ref="I225:J225"/>
    <mergeCell ref="I226:J226"/>
    <mergeCell ref="I227:J227"/>
    <mergeCell ref="I228:J228"/>
    <mergeCell ref="I229:J229"/>
    <mergeCell ref="I218:J218"/>
    <mergeCell ref="I219:J219"/>
    <mergeCell ref="I220:J220"/>
    <mergeCell ref="I221:J221"/>
    <mergeCell ref="I222:J222"/>
    <mergeCell ref="I223:J223"/>
    <mergeCell ref="I236:J236"/>
    <mergeCell ref="I237:J237"/>
    <mergeCell ref="I238:J238"/>
    <mergeCell ref="I239:J239"/>
    <mergeCell ref="I240:J240"/>
    <mergeCell ref="I230:J230"/>
    <mergeCell ref="I231:J231"/>
    <mergeCell ref="I232:J232"/>
    <mergeCell ref="I233:J233"/>
    <mergeCell ref="I234:J234"/>
    <mergeCell ref="I235:J235"/>
    <mergeCell ref="I248:J248"/>
    <mergeCell ref="I249:J249"/>
    <mergeCell ref="I250:J250"/>
    <mergeCell ref="I251:J251"/>
    <mergeCell ref="I252:J252"/>
    <mergeCell ref="I253:J253"/>
    <mergeCell ref="I242:J242"/>
    <mergeCell ref="I243:J243"/>
    <mergeCell ref="I244:J244"/>
    <mergeCell ref="I245:J245"/>
    <mergeCell ref="I246:J246"/>
    <mergeCell ref="I247:J247"/>
    <mergeCell ref="I260:J260"/>
    <mergeCell ref="I261:J261"/>
    <mergeCell ref="I262:J262"/>
    <mergeCell ref="I263:J263"/>
    <mergeCell ref="I264:J264"/>
    <mergeCell ref="I265:J265"/>
    <mergeCell ref="I254:J254"/>
    <mergeCell ref="I255:J255"/>
    <mergeCell ref="I256:J256"/>
    <mergeCell ref="I257:J257"/>
    <mergeCell ref="I258:J258"/>
    <mergeCell ref="I259:J259"/>
    <mergeCell ref="I272:J272"/>
    <mergeCell ref="I273:J273"/>
    <mergeCell ref="I274:J274"/>
    <mergeCell ref="I275:J275"/>
    <mergeCell ref="I276:J276"/>
    <mergeCell ref="I277:J277"/>
    <mergeCell ref="I266:J266"/>
    <mergeCell ref="I267:J267"/>
    <mergeCell ref="I268:J268"/>
    <mergeCell ref="I269:J269"/>
    <mergeCell ref="I270:J270"/>
    <mergeCell ref="I271:J271"/>
    <mergeCell ref="I284:J284"/>
    <mergeCell ref="I285:J285"/>
    <mergeCell ref="I286:J286"/>
    <mergeCell ref="I287:J287"/>
    <mergeCell ref="I288:J288"/>
    <mergeCell ref="I289:J289"/>
    <mergeCell ref="I278:J278"/>
    <mergeCell ref="I279:J279"/>
    <mergeCell ref="I280:J280"/>
    <mergeCell ref="I281:J281"/>
    <mergeCell ref="I282:J282"/>
    <mergeCell ref="I283:J283"/>
    <mergeCell ref="I296:J296"/>
    <mergeCell ref="I297:J297"/>
    <mergeCell ref="I298:J298"/>
    <mergeCell ref="I299:J299"/>
    <mergeCell ref="I300:J300"/>
    <mergeCell ref="I301:J301"/>
    <mergeCell ref="I290:J290"/>
    <mergeCell ref="I291:J291"/>
    <mergeCell ref="I292:J292"/>
    <mergeCell ref="I293:J293"/>
    <mergeCell ref="I294:J294"/>
    <mergeCell ref="I295:J295"/>
    <mergeCell ref="I308:J308"/>
    <mergeCell ref="I309:J309"/>
    <mergeCell ref="I310:J310"/>
    <mergeCell ref="I311:J311"/>
    <mergeCell ref="I312:J312"/>
    <mergeCell ref="I313:J313"/>
    <mergeCell ref="I302:J302"/>
    <mergeCell ref="I303:J303"/>
    <mergeCell ref="I304:J304"/>
    <mergeCell ref="I305:J305"/>
    <mergeCell ref="I306:J306"/>
    <mergeCell ref="I307:J307"/>
    <mergeCell ref="I322:J322"/>
    <mergeCell ref="I323:J323"/>
    <mergeCell ref="I324:J324"/>
    <mergeCell ref="I325:J325"/>
    <mergeCell ref="I314:J314"/>
    <mergeCell ref="I315:J315"/>
    <mergeCell ref="I316:J316"/>
    <mergeCell ref="I317:J317"/>
    <mergeCell ref="I318:J318"/>
    <mergeCell ref="I319:J319"/>
    <mergeCell ref="I241:J241"/>
    <mergeCell ref="I380:J380"/>
    <mergeCell ref="I381:J381"/>
    <mergeCell ref="I382:J382"/>
    <mergeCell ref="I385:J385"/>
    <mergeCell ref="I379:J379"/>
    <mergeCell ref="I370:J370"/>
    <mergeCell ref="I363:J363"/>
    <mergeCell ref="I361:J361"/>
    <mergeCell ref="I355:J355"/>
    <mergeCell ref="I347:J347"/>
    <mergeCell ref="I332:J332"/>
    <mergeCell ref="I333:J333"/>
    <mergeCell ref="I335:J335"/>
    <mergeCell ref="I336:J336"/>
    <mergeCell ref="I337:J337"/>
    <mergeCell ref="I326:J326"/>
    <mergeCell ref="I327:J327"/>
    <mergeCell ref="I328:J328"/>
    <mergeCell ref="I329:J329"/>
    <mergeCell ref="I330:J330"/>
    <mergeCell ref="I331:J331"/>
    <mergeCell ref="I320:J320"/>
    <mergeCell ref="I321:J321"/>
  </mergeCells>
  <hyperlinks>
    <hyperlink ref="B387" r:id="rId1"/>
  </hyperlinks>
  <pageMargins left="0.70866141732283472" right="0.70866141732283472" top="0.74803149606299213" bottom="0.74803149606299213" header="0.31496062992125984" footer="0.31496062992125984"/>
  <pageSetup paperSize="9" scale="7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Q387"/>
  <sheetViews>
    <sheetView showGridLines="0" topLeftCell="A10" zoomScale="80" zoomScaleNormal="80" zoomScaleSheetLayoutView="71" workbookViewId="0">
      <selection activeCell="L21" sqref="L21"/>
    </sheetView>
  </sheetViews>
  <sheetFormatPr baseColWidth="10" defaultRowHeight="12.5" x14ac:dyDescent="0.25"/>
  <cols>
    <col min="2" max="3" width="24.81640625" customWidth="1"/>
    <col min="4" max="8" width="24.81640625" style="13" customWidth="1"/>
    <col min="9" max="10" width="35.26953125" style="90" customWidth="1"/>
    <col min="11" max="14" width="16.7265625" customWidth="1"/>
  </cols>
  <sheetData>
    <row r="1" spans="1:14" ht="15.75" customHeight="1" x14ac:dyDescent="0.25">
      <c r="J1" s="91"/>
      <c r="K1" s="1"/>
      <c r="L1" s="1"/>
      <c r="M1" s="1"/>
      <c r="N1" s="1"/>
    </row>
    <row r="2" spans="1:14" ht="22.5" customHeight="1" x14ac:dyDescent="0.35">
      <c r="A2" s="2"/>
      <c r="B2" s="15"/>
      <c r="C2" s="15"/>
      <c r="D2" s="15"/>
      <c r="E2" s="15"/>
      <c r="F2" s="15"/>
      <c r="G2" s="15"/>
      <c r="H2" s="15"/>
      <c r="I2" s="15"/>
      <c r="J2" s="7"/>
      <c r="K2" s="7"/>
      <c r="L2" s="7"/>
      <c r="M2" s="7"/>
      <c r="N2" s="7"/>
    </row>
    <row r="3" spans="1:14" ht="29.25" customHeight="1" x14ac:dyDescent="0.35">
      <c r="A3" s="2"/>
      <c r="B3" s="122" t="s">
        <v>6</v>
      </c>
      <c r="C3" s="122"/>
      <c r="D3" s="122"/>
      <c r="E3" s="122"/>
      <c r="F3" s="122"/>
      <c r="G3" s="122"/>
      <c r="H3" s="122"/>
      <c r="I3" s="140"/>
      <c r="J3" s="140"/>
    </row>
    <row r="4" spans="1:14" ht="29.25" customHeight="1" x14ac:dyDescent="0.35">
      <c r="A4" s="2"/>
      <c r="B4" s="30"/>
      <c r="C4" s="30"/>
      <c r="D4" s="30"/>
      <c r="E4" s="30"/>
      <c r="F4" s="30"/>
      <c r="G4" s="30"/>
      <c r="H4" s="30"/>
      <c r="I4" s="88"/>
    </row>
    <row r="5" spans="1:14" ht="18.649999999999999" customHeight="1" x14ac:dyDescent="0.35">
      <c r="A5" s="2"/>
      <c r="B5" s="19" t="s">
        <v>23</v>
      </c>
      <c r="C5" s="30"/>
      <c r="D5" s="30"/>
      <c r="E5" s="30"/>
      <c r="F5" s="30"/>
      <c r="G5" s="30"/>
      <c r="H5" s="30"/>
      <c r="I5" s="88"/>
    </row>
    <row r="6" spans="1:14" ht="15" customHeight="1" x14ac:dyDescent="0.35">
      <c r="A6" s="2"/>
      <c r="B6" s="19" t="s">
        <v>24</v>
      </c>
      <c r="C6" s="30"/>
      <c r="D6" s="30"/>
      <c r="E6" s="30"/>
      <c r="F6" s="30"/>
      <c r="G6" s="30"/>
      <c r="H6" s="30"/>
      <c r="I6" s="88"/>
    </row>
    <row r="7" spans="1:14" ht="16.899999999999999" customHeight="1" x14ac:dyDescent="0.35">
      <c r="A7" s="2"/>
      <c r="B7" s="12"/>
      <c r="C7" s="30"/>
      <c r="D7" s="30"/>
      <c r="E7" s="30"/>
      <c r="F7" s="30"/>
      <c r="G7" s="30"/>
      <c r="H7" s="30"/>
      <c r="J7" s="92" t="s">
        <v>2</v>
      </c>
    </row>
    <row r="8" spans="1:14" ht="12.75" customHeight="1" x14ac:dyDescent="0.35">
      <c r="A8" s="2"/>
      <c r="B8" s="12" t="s">
        <v>5</v>
      </c>
      <c r="C8" s="30"/>
      <c r="D8" s="30"/>
      <c r="E8" s="30"/>
      <c r="F8" s="30"/>
      <c r="G8" s="30"/>
      <c r="H8" s="30"/>
      <c r="J8" s="93">
        <f ca="1">TODAY()</f>
        <v>44321</v>
      </c>
    </row>
    <row r="9" spans="1:14" ht="30" customHeight="1" x14ac:dyDescent="0.35">
      <c r="A9" s="2"/>
      <c r="B9" s="12"/>
      <c r="C9" s="30"/>
      <c r="D9" s="30"/>
      <c r="E9" s="30"/>
      <c r="F9" s="30"/>
      <c r="G9" s="30"/>
      <c r="H9" s="30"/>
      <c r="I9" s="93"/>
    </row>
    <row r="10" spans="1:14" ht="30" customHeight="1" x14ac:dyDescent="0.35">
      <c r="A10" s="2"/>
      <c r="B10" s="124" t="s">
        <v>48</v>
      </c>
      <c r="C10" s="125"/>
      <c r="D10" s="125"/>
      <c r="E10" s="125"/>
      <c r="F10" s="125"/>
      <c r="G10" s="125"/>
      <c r="H10" s="125"/>
      <c r="I10" s="141"/>
      <c r="J10" s="142"/>
    </row>
    <row r="11" spans="1:14" ht="30" customHeight="1" thickBot="1" x14ac:dyDescent="0.4">
      <c r="A11" s="2"/>
      <c r="B11" s="20"/>
      <c r="C11" s="20"/>
      <c r="D11" s="21"/>
      <c r="E11" s="21"/>
      <c r="F11" s="21"/>
      <c r="G11" s="21"/>
      <c r="H11" s="8"/>
      <c r="I11" s="8"/>
      <c r="J11" s="8"/>
    </row>
    <row r="12" spans="1:14" ht="30" customHeight="1" thickBot="1" x14ac:dyDescent="0.4">
      <c r="A12" s="2"/>
      <c r="B12" s="128" t="s">
        <v>22</v>
      </c>
      <c r="C12" s="129"/>
      <c r="D12" s="129"/>
      <c r="E12" s="130"/>
      <c r="F12" s="22"/>
      <c r="G12" s="128" t="s">
        <v>17</v>
      </c>
      <c r="H12" s="129"/>
      <c r="I12" s="143"/>
      <c r="J12" s="144"/>
    </row>
    <row r="13" spans="1:14" ht="40" customHeight="1" x14ac:dyDescent="0.35">
      <c r="A13" s="2"/>
      <c r="B13" s="23" t="s">
        <v>38</v>
      </c>
      <c r="C13" s="24">
        <f>+Español!C13</f>
        <v>87</v>
      </c>
      <c r="D13" s="23" t="s">
        <v>43</v>
      </c>
      <c r="E13" s="65">
        <f>+Español!E13</f>
        <v>29.35</v>
      </c>
      <c r="G13" s="23" t="s">
        <v>38</v>
      </c>
      <c r="H13" s="24">
        <f>+Español!H13</f>
        <v>50</v>
      </c>
      <c r="I13" s="23" t="s">
        <v>45</v>
      </c>
      <c r="J13" s="65">
        <f>+Español!J13</f>
        <v>23.8</v>
      </c>
    </row>
    <row r="14" spans="1:14" ht="40" customHeight="1" x14ac:dyDescent="0.35">
      <c r="A14" s="2"/>
      <c r="B14" s="25" t="s">
        <v>39</v>
      </c>
      <c r="C14" s="26">
        <f>+Español!C14</f>
        <v>3142837</v>
      </c>
      <c r="D14" s="25" t="s">
        <v>42</v>
      </c>
      <c r="E14" s="66">
        <f>+Español!E14</f>
        <v>16.580232986947781</v>
      </c>
      <c r="G14" s="25" t="s">
        <v>39</v>
      </c>
      <c r="H14" s="26">
        <f>+Español!H14</f>
        <v>-932842</v>
      </c>
      <c r="I14" s="25" t="s">
        <v>42</v>
      </c>
      <c r="J14" s="66">
        <f>+Español!J14</f>
        <v>14.06265179955448</v>
      </c>
    </row>
    <row r="15" spans="1:14" ht="40" customHeight="1" thickBot="1" x14ac:dyDescent="0.4">
      <c r="A15" s="2"/>
      <c r="B15" s="27" t="s">
        <v>40</v>
      </c>
      <c r="C15" s="28">
        <f>+Español!C15</f>
        <v>52108969.700000003</v>
      </c>
      <c r="D15" s="27" t="s">
        <v>44</v>
      </c>
      <c r="E15" s="67">
        <f>+Español!E15</f>
        <v>10.7</v>
      </c>
      <c r="G15" s="27" t="s">
        <v>40</v>
      </c>
      <c r="H15" s="28">
        <f>+Español!H15</f>
        <v>-13118232.23</v>
      </c>
      <c r="I15" s="27" t="s">
        <v>46</v>
      </c>
      <c r="J15" s="67">
        <f>+Español!J15</f>
        <v>7.1</v>
      </c>
    </row>
    <row r="16" spans="1:14" ht="17.25" customHeight="1" x14ac:dyDescent="0.35">
      <c r="A16" s="2"/>
      <c r="B16" s="12"/>
      <c r="C16" s="30"/>
      <c r="F16" s="30"/>
      <c r="G16" s="30"/>
      <c r="H16" s="30"/>
      <c r="I16" s="42"/>
      <c r="J16" s="42"/>
    </row>
    <row r="17" spans="2:14" ht="17.25" customHeight="1" thickBot="1" x14ac:dyDescent="0.35">
      <c r="B17" s="3"/>
      <c r="C17" s="3"/>
      <c r="D17" s="14"/>
      <c r="E17" s="14"/>
      <c r="F17" s="14"/>
      <c r="G17" s="14"/>
      <c r="H17" s="14"/>
      <c r="I17" s="45"/>
      <c r="J17" s="47"/>
      <c r="K17" s="8"/>
      <c r="L17" s="8"/>
      <c r="M17" s="8"/>
      <c r="N17" s="8"/>
    </row>
    <row r="18" spans="2:14" ht="40" customHeight="1" thickBot="1" x14ac:dyDescent="0.3">
      <c r="B18" s="33" t="s">
        <v>41</v>
      </c>
      <c r="C18" s="29" t="s">
        <v>36</v>
      </c>
      <c r="D18" s="34" t="s">
        <v>37</v>
      </c>
      <c r="E18" s="29" t="s">
        <v>51</v>
      </c>
      <c r="F18" s="29" t="s">
        <v>33</v>
      </c>
      <c r="G18" s="29" t="s">
        <v>34</v>
      </c>
      <c r="H18" s="29" t="s">
        <v>35</v>
      </c>
      <c r="I18" s="133" t="s">
        <v>7</v>
      </c>
      <c r="J18" s="134"/>
      <c r="K18" s="6"/>
      <c r="L18" s="6"/>
      <c r="M18" s="6"/>
      <c r="N18" s="6"/>
    </row>
    <row r="19" spans="2:14" ht="18" customHeight="1" x14ac:dyDescent="0.25">
      <c r="B19" s="35">
        <f>Español!B19</f>
        <v>43830</v>
      </c>
      <c r="C19" s="37" t="str">
        <f>Español!C19</f>
        <v>NO</v>
      </c>
      <c r="D19" s="26" t="str">
        <f>Español!D19</f>
        <v>-</v>
      </c>
      <c r="E19" s="40" t="str">
        <f>+Español!E19</f>
        <v>-</v>
      </c>
      <c r="F19" s="40" t="str">
        <f>+Español!F19</f>
        <v>-</v>
      </c>
      <c r="G19" s="40" t="str">
        <f>+Español!G19</f>
        <v>-</v>
      </c>
      <c r="H19" s="40" t="str">
        <f>+Español!H19</f>
        <v>-</v>
      </c>
      <c r="I19" s="94"/>
      <c r="J19" s="95"/>
      <c r="K19" s="6"/>
      <c r="L19" s="6"/>
      <c r="M19" s="6"/>
      <c r="N19" s="6"/>
    </row>
    <row r="20" spans="2:14" ht="18" customHeight="1" x14ac:dyDescent="0.25">
      <c r="B20" s="35">
        <f>Español!B20</f>
        <v>43829</v>
      </c>
      <c r="C20" s="37" t="str">
        <f>Español!C20</f>
        <v>COMPRA</v>
      </c>
      <c r="D20" s="26">
        <f>Español!D20</f>
        <v>74695</v>
      </c>
      <c r="E20" s="40">
        <f>+Español!E20</f>
        <v>958899.85</v>
      </c>
      <c r="F20" s="40">
        <f>+Español!F20</f>
        <v>12.84</v>
      </c>
      <c r="G20" s="40">
        <f>+Español!G20</f>
        <v>12.62</v>
      </c>
      <c r="H20" s="40">
        <f>+Español!H20</f>
        <v>12.9</v>
      </c>
      <c r="I20" s="96"/>
      <c r="J20" s="97"/>
      <c r="K20" s="6"/>
      <c r="L20" s="6"/>
      <c r="M20" s="6"/>
      <c r="N20" s="6"/>
    </row>
    <row r="21" spans="2:14" ht="78" customHeight="1" x14ac:dyDescent="0.25">
      <c r="B21" s="35">
        <f>Español!B21</f>
        <v>43828</v>
      </c>
      <c r="C21" s="37" t="s">
        <v>22</v>
      </c>
      <c r="D21" s="26">
        <f>Español!D21</f>
        <v>55889</v>
      </c>
      <c r="E21" s="40">
        <f>+Español!E21</f>
        <v>775083.11</v>
      </c>
      <c r="F21" s="40">
        <f>+Español!F21</f>
        <v>13.87</v>
      </c>
      <c r="G21" s="40">
        <f>+Español!G21</f>
        <v>12.8</v>
      </c>
      <c r="H21" s="40">
        <f>+Español!H21</f>
        <v>14.05</v>
      </c>
      <c r="I21" s="115" t="s">
        <v>53</v>
      </c>
      <c r="J21" s="116"/>
      <c r="K21" s="6"/>
      <c r="L21" s="6"/>
      <c r="M21" s="6"/>
      <c r="N21" s="6"/>
    </row>
    <row r="22" spans="2:14" ht="78" customHeight="1" x14ac:dyDescent="0.25">
      <c r="B22" s="35">
        <f>Español!B22</f>
        <v>43827</v>
      </c>
      <c r="C22" s="37" t="s">
        <v>22</v>
      </c>
      <c r="D22" s="26">
        <f>Español!D22</f>
        <v>17593</v>
      </c>
      <c r="E22" s="40">
        <f>+Español!E22</f>
        <v>210221.22</v>
      </c>
      <c r="F22" s="40">
        <f>+Español!F22</f>
        <v>11.95</v>
      </c>
      <c r="G22" s="40">
        <f>+Español!G22</f>
        <v>11</v>
      </c>
      <c r="H22" s="40">
        <f>+Español!H22</f>
        <v>12.01</v>
      </c>
      <c r="I22" s="115" t="s">
        <v>53</v>
      </c>
      <c r="J22" s="116"/>
      <c r="K22" s="6"/>
      <c r="L22" s="6"/>
      <c r="M22" s="6"/>
      <c r="N22" s="6"/>
    </row>
    <row r="23" spans="2:14" ht="18" customHeight="1" x14ac:dyDescent="0.25">
      <c r="B23" s="35">
        <f>Español!B23</f>
        <v>43826</v>
      </c>
      <c r="C23" s="37" t="str">
        <f>Español!C23</f>
        <v>NO</v>
      </c>
      <c r="D23" s="26" t="str">
        <f>Español!D23</f>
        <v>-</v>
      </c>
      <c r="E23" s="40" t="str">
        <f>+Español!E23</f>
        <v>-</v>
      </c>
      <c r="F23" s="40" t="str">
        <f>+Español!F23</f>
        <v>-</v>
      </c>
      <c r="G23" s="40" t="str">
        <f>+Español!G23</f>
        <v>-</v>
      </c>
      <c r="H23" s="40" t="str">
        <f>+Español!H23</f>
        <v>-</v>
      </c>
      <c r="I23" s="137"/>
      <c r="J23" s="138"/>
      <c r="K23" s="6"/>
      <c r="L23" s="6"/>
      <c r="M23" s="6"/>
      <c r="N23" s="6"/>
    </row>
    <row r="24" spans="2:14" ht="78" customHeight="1" x14ac:dyDescent="0.25">
      <c r="B24" s="35">
        <f>Español!B24</f>
        <v>43825</v>
      </c>
      <c r="C24" s="37" t="s">
        <v>17</v>
      </c>
      <c r="D24" s="26">
        <f>Español!D24</f>
        <v>-78000</v>
      </c>
      <c r="E24" s="40">
        <f>+Español!E24</f>
        <v>-599193</v>
      </c>
      <c r="F24" s="40">
        <f>+Español!F24</f>
        <v>7.68</v>
      </c>
      <c r="G24" s="40">
        <f>+Español!G24</f>
        <v>7.48</v>
      </c>
      <c r="H24" s="40">
        <f>+Español!H24</f>
        <v>8.9499999999999993</v>
      </c>
      <c r="I24" s="115"/>
      <c r="J24" s="116"/>
      <c r="K24" s="6"/>
      <c r="L24" s="6"/>
      <c r="M24" s="6"/>
      <c r="N24" s="6"/>
    </row>
    <row r="25" spans="2:14" ht="78" customHeight="1" x14ac:dyDescent="0.25">
      <c r="B25" s="35">
        <f>Español!B25</f>
        <v>43824</v>
      </c>
      <c r="C25" s="37" t="s">
        <v>17</v>
      </c>
      <c r="D25" s="26">
        <f>Español!D25</f>
        <v>-7450</v>
      </c>
      <c r="E25" s="40">
        <f>+Español!E25</f>
        <v>-59600</v>
      </c>
      <c r="F25" s="40">
        <f>+Español!F25</f>
        <v>8</v>
      </c>
      <c r="G25" s="40">
        <f>+Español!G25</f>
        <v>8</v>
      </c>
      <c r="H25" s="40">
        <f>+Español!H25</f>
        <v>8</v>
      </c>
      <c r="I25" s="115" t="s">
        <v>53</v>
      </c>
      <c r="J25" s="116"/>
      <c r="K25" s="6"/>
      <c r="L25" s="6"/>
      <c r="M25" s="6"/>
      <c r="N25" s="6"/>
    </row>
    <row r="26" spans="2:14" ht="78" customHeight="1" x14ac:dyDescent="0.25">
      <c r="B26" s="35">
        <f>Español!B26</f>
        <v>43823</v>
      </c>
      <c r="C26" s="37" t="s">
        <v>17</v>
      </c>
      <c r="D26" s="26">
        <f>Español!D26</f>
        <v>-13944</v>
      </c>
      <c r="E26" s="40">
        <f>+Español!E26</f>
        <v>-119435.68</v>
      </c>
      <c r="F26" s="40">
        <f>+Español!F26</f>
        <v>8.57</v>
      </c>
      <c r="G26" s="40">
        <f>+Español!G26</f>
        <v>8.2899999999999991</v>
      </c>
      <c r="H26" s="40">
        <f>+Español!H26</f>
        <v>8.9700000000000006</v>
      </c>
      <c r="I26" s="115" t="s">
        <v>53</v>
      </c>
      <c r="J26" s="116"/>
      <c r="K26" s="6"/>
      <c r="L26" s="6"/>
      <c r="M26" s="6"/>
      <c r="N26" s="6"/>
    </row>
    <row r="27" spans="2:14" ht="18" customHeight="1" x14ac:dyDescent="0.25">
      <c r="B27" s="35">
        <f>Español!B27</f>
        <v>43822</v>
      </c>
      <c r="C27" s="37" t="str">
        <f>Español!C27</f>
        <v>NO</v>
      </c>
      <c r="D27" s="26" t="str">
        <f>Español!D27</f>
        <v>-</v>
      </c>
      <c r="E27" s="40" t="str">
        <f>+Español!E27</f>
        <v>-</v>
      </c>
      <c r="F27" s="40" t="str">
        <f>+Español!F27</f>
        <v>-</v>
      </c>
      <c r="G27" s="40" t="str">
        <f>+Español!G27</f>
        <v>-</v>
      </c>
      <c r="H27" s="40" t="str">
        <f>+Español!H27</f>
        <v>-</v>
      </c>
      <c r="I27" s="137"/>
      <c r="J27" s="138"/>
      <c r="K27" s="6"/>
      <c r="L27" s="6"/>
      <c r="M27" s="6"/>
      <c r="N27" s="6"/>
    </row>
    <row r="28" spans="2:14" ht="78" customHeight="1" x14ac:dyDescent="0.25">
      <c r="B28" s="35">
        <f>Español!B28</f>
        <v>43821</v>
      </c>
      <c r="C28" s="37" t="s">
        <v>17</v>
      </c>
      <c r="D28" s="26">
        <f>Español!D28</f>
        <v>-18000</v>
      </c>
      <c r="E28" s="40">
        <f>+Español!E28</f>
        <v>-178414.95</v>
      </c>
      <c r="F28" s="40">
        <f>+Español!F28</f>
        <v>9.91</v>
      </c>
      <c r="G28" s="40">
        <f>+Español!G28</f>
        <v>9.9</v>
      </c>
      <c r="H28" s="40">
        <f>+Español!H28</f>
        <v>10</v>
      </c>
      <c r="I28" s="115" t="s">
        <v>53</v>
      </c>
      <c r="J28" s="116"/>
      <c r="K28" s="6"/>
      <c r="L28" s="6"/>
      <c r="M28" s="6"/>
      <c r="N28" s="6"/>
    </row>
    <row r="29" spans="2:14" ht="78" customHeight="1" x14ac:dyDescent="0.25">
      <c r="B29" s="35">
        <f>Español!B29</f>
        <v>43820</v>
      </c>
      <c r="C29" s="37" t="s">
        <v>17</v>
      </c>
      <c r="D29" s="26">
        <f>Español!D29</f>
        <v>-40075</v>
      </c>
      <c r="E29" s="40">
        <f>+Español!E29</f>
        <v>-396709.66</v>
      </c>
      <c r="F29" s="40">
        <f>+Español!F29</f>
        <v>9.9</v>
      </c>
      <c r="G29" s="40">
        <f>+Español!G29</f>
        <v>9.75</v>
      </c>
      <c r="H29" s="40">
        <f>+Español!H29</f>
        <v>10.050000000000001</v>
      </c>
      <c r="I29" s="115" t="s">
        <v>53</v>
      </c>
      <c r="J29" s="116"/>
      <c r="K29" s="6"/>
      <c r="L29" s="6"/>
      <c r="M29" s="6"/>
      <c r="N29" s="6"/>
    </row>
    <row r="30" spans="2:14" ht="78" customHeight="1" x14ac:dyDescent="0.25">
      <c r="B30" s="35">
        <f>Español!B30</f>
        <v>43819</v>
      </c>
      <c r="C30" s="37" t="s">
        <v>17</v>
      </c>
      <c r="D30" s="26">
        <f>Español!D30</f>
        <v>-39583</v>
      </c>
      <c r="E30" s="40">
        <f>+Español!E30</f>
        <v>-370612.95</v>
      </c>
      <c r="F30" s="40">
        <f>+Español!F30</f>
        <v>9.36</v>
      </c>
      <c r="G30" s="40">
        <f>+Español!G30</f>
        <v>9.3000000000000007</v>
      </c>
      <c r="H30" s="40">
        <f>+Español!H30</f>
        <v>9.6</v>
      </c>
      <c r="I30" s="115" t="s">
        <v>53</v>
      </c>
      <c r="J30" s="116"/>
      <c r="K30" s="6"/>
      <c r="L30" s="6"/>
      <c r="M30" s="6"/>
      <c r="N30" s="6"/>
    </row>
    <row r="31" spans="2:14" ht="78" customHeight="1" x14ac:dyDescent="0.25">
      <c r="B31" s="35">
        <f>Español!B31</f>
        <v>43818</v>
      </c>
      <c r="C31" s="37" t="s">
        <v>17</v>
      </c>
      <c r="D31" s="26">
        <f>Español!D31</f>
        <v>-33454</v>
      </c>
      <c r="E31" s="40">
        <f>+Español!E31</f>
        <v>-337985.88</v>
      </c>
      <c r="F31" s="40">
        <f>+Español!F31</f>
        <v>10.1</v>
      </c>
      <c r="G31" s="40">
        <f>+Español!G31</f>
        <v>9.9</v>
      </c>
      <c r="H31" s="40">
        <f>+Español!H31</f>
        <v>10.59</v>
      </c>
      <c r="I31" s="115" t="s">
        <v>53</v>
      </c>
      <c r="J31" s="116"/>
      <c r="K31" s="6"/>
      <c r="L31" s="6"/>
      <c r="M31" s="6"/>
      <c r="N31" s="6"/>
    </row>
    <row r="32" spans="2:14" ht="78" customHeight="1" x14ac:dyDescent="0.25">
      <c r="B32" s="35">
        <f>Español!B32</f>
        <v>43817</v>
      </c>
      <c r="C32" s="37" t="s">
        <v>17</v>
      </c>
      <c r="D32" s="26">
        <f>Español!D32</f>
        <v>-16037</v>
      </c>
      <c r="E32" s="40">
        <f>+Español!E32</f>
        <v>-192444</v>
      </c>
      <c r="F32" s="40">
        <f>+Español!F32</f>
        <v>12</v>
      </c>
      <c r="G32" s="40">
        <f>+Español!G32</f>
        <v>12</v>
      </c>
      <c r="H32" s="40">
        <f>+Español!H32</f>
        <v>12</v>
      </c>
      <c r="I32" s="115" t="s">
        <v>53</v>
      </c>
      <c r="J32" s="116"/>
      <c r="K32" s="6"/>
      <c r="L32" s="6"/>
      <c r="M32" s="6"/>
      <c r="N32" s="6"/>
    </row>
    <row r="33" spans="2:14" ht="18" customHeight="1" x14ac:dyDescent="0.25">
      <c r="B33" s="35">
        <f>Español!B33</f>
        <v>43816</v>
      </c>
      <c r="C33" s="37" t="str">
        <f>Español!C33</f>
        <v>NO</v>
      </c>
      <c r="D33" s="26" t="str">
        <f>Español!D33</f>
        <v>-</v>
      </c>
      <c r="E33" s="40" t="str">
        <f>+Español!E33</f>
        <v>-</v>
      </c>
      <c r="F33" s="40" t="str">
        <f>+Español!F33</f>
        <v>-</v>
      </c>
      <c r="G33" s="40" t="str">
        <f>+Español!G33</f>
        <v>-</v>
      </c>
      <c r="H33" s="40" t="str">
        <f>+Español!H33</f>
        <v>-</v>
      </c>
      <c r="I33" s="96"/>
      <c r="J33" s="97"/>
      <c r="K33" s="6"/>
      <c r="L33" s="6"/>
      <c r="M33" s="6"/>
      <c r="N33" s="6"/>
    </row>
    <row r="34" spans="2:14" ht="78" customHeight="1" x14ac:dyDescent="0.25">
      <c r="B34" s="35">
        <f>Español!B34</f>
        <v>43815</v>
      </c>
      <c r="C34" s="37" t="s">
        <v>17</v>
      </c>
      <c r="D34" s="26">
        <f>Español!D34</f>
        <v>-20670</v>
      </c>
      <c r="E34" s="40">
        <f>+Español!E34</f>
        <v>-250854.3</v>
      </c>
      <c r="F34" s="40">
        <f>+Español!F34</f>
        <v>12.14</v>
      </c>
      <c r="G34" s="40">
        <f>+Español!G34</f>
        <v>12.09</v>
      </c>
      <c r="H34" s="40">
        <f>+Español!H34</f>
        <v>12.15</v>
      </c>
      <c r="I34" s="115" t="s">
        <v>53</v>
      </c>
      <c r="J34" s="116"/>
      <c r="K34" s="6"/>
      <c r="L34" s="6"/>
      <c r="M34" s="6"/>
      <c r="N34" s="6"/>
    </row>
    <row r="35" spans="2:14" ht="18" customHeight="1" x14ac:dyDescent="0.25">
      <c r="B35" s="35">
        <f>Español!B35</f>
        <v>43814</v>
      </c>
      <c r="C35" s="37" t="str">
        <f>Español!C35</f>
        <v>NO</v>
      </c>
      <c r="D35" s="26" t="str">
        <f>Español!D35</f>
        <v>-</v>
      </c>
      <c r="E35" s="40" t="str">
        <f>+Español!E35</f>
        <v>-</v>
      </c>
      <c r="F35" s="40" t="str">
        <f>+Español!F35</f>
        <v>-</v>
      </c>
      <c r="G35" s="40" t="str">
        <f>+Español!G35</f>
        <v>-</v>
      </c>
      <c r="H35" s="40" t="str">
        <f>+Español!H35</f>
        <v>-</v>
      </c>
      <c r="I35" s="96"/>
      <c r="J35" s="97"/>
      <c r="K35" s="6"/>
      <c r="L35" s="6"/>
      <c r="M35" s="6"/>
      <c r="N35" s="6"/>
    </row>
    <row r="36" spans="2:14" ht="18" customHeight="1" x14ac:dyDescent="0.25">
      <c r="B36" s="35">
        <f>Español!B36</f>
        <v>43813</v>
      </c>
      <c r="C36" s="37" t="str">
        <f>Español!C36</f>
        <v>NO</v>
      </c>
      <c r="D36" s="26" t="str">
        <f>Español!D36</f>
        <v>-</v>
      </c>
      <c r="E36" s="40" t="str">
        <f>+Español!E36</f>
        <v>-</v>
      </c>
      <c r="F36" s="40" t="str">
        <f>+Español!F36</f>
        <v>-</v>
      </c>
      <c r="G36" s="40" t="str">
        <f>+Español!G36</f>
        <v>-</v>
      </c>
      <c r="H36" s="40" t="str">
        <f>+Español!H36</f>
        <v>-</v>
      </c>
      <c r="I36" s="96"/>
      <c r="J36" s="97"/>
      <c r="K36" s="6"/>
      <c r="L36" s="6"/>
      <c r="M36" s="6"/>
      <c r="N36" s="6"/>
    </row>
    <row r="37" spans="2:14" ht="18" customHeight="1" x14ac:dyDescent="0.25">
      <c r="B37" s="35">
        <f>Español!B37</f>
        <v>43812</v>
      </c>
      <c r="C37" s="37" t="str">
        <f>Español!C37</f>
        <v>NO</v>
      </c>
      <c r="D37" s="26" t="str">
        <f>Español!D37</f>
        <v>-</v>
      </c>
      <c r="E37" s="40" t="str">
        <f>+Español!E37</f>
        <v>-</v>
      </c>
      <c r="F37" s="40" t="str">
        <f>+Español!F37</f>
        <v>-</v>
      </c>
      <c r="G37" s="40" t="str">
        <f>+Español!G37</f>
        <v>-</v>
      </c>
      <c r="H37" s="40" t="str">
        <f>+Español!H37</f>
        <v>-</v>
      </c>
      <c r="I37" s="96"/>
      <c r="J37" s="97"/>
      <c r="K37" s="6"/>
      <c r="L37" s="6"/>
      <c r="M37" s="6"/>
      <c r="N37" s="6"/>
    </row>
    <row r="38" spans="2:14" ht="18" customHeight="1" x14ac:dyDescent="0.25">
      <c r="B38" s="35">
        <f>Español!B38</f>
        <v>43811</v>
      </c>
      <c r="C38" s="37" t="str">
        <f>Español!C38</f>
        <v>NO</v>
      </c>
      <c r="D38" s="26" t="str">
        <f>Español!D38</f>
        <v>-</v>
      </c>
      <c r="E38" s="40" t="str">
        <f>+Español!E38</f>
        <v>-</v>
      </c>
      <c r="F38" s="40" t="str">
        <f>+Español!F38</f>
        <v>-</v>
      </c>
      <c r="G38" s="40" t="str">
        <f>+Español!G38</f>
        <v>-</v>
      </c>
      <c r="H38" s="40" t="str">
        <f>+Español!H38</f>
        <v>-</v>
      </c>
      <c r="I38" s="96"/>
      <c r="J38" s="97"/>
      <c r="K38" s="6"/>
      <c r="L38" s="6"/>
      <c r="M38" s="6"/>
      <c r="N38" s="6"/>
    </row>
    <row r="39" spans="2:14" ht="78" customHeight="1" x14ac:dyDescent="0.25">
      <c r="B39" s="35">
        <f>Español!B39</f>
        <v>43810</v>
      </c>
      <c r="C39" s="37" t="s">
        <v>22</v>
      </c>
      <c r="D39" s="26">
        <f>Español!D39</f>
        <v>43620</v>
      </c>
      <c r="E39" s="40">
        <f>+Español!E39</f>
        <v>588253.74</v>
      </c>
      <c r="F39" s="40">
        <f>+Español!F39</f>
        <v>13.49</v>
      </c>
      <c r="G39" s="40">
        <f>+Español!G39</f>
        <v>13.4</v>
      </c>
      <c r="H39" s="40">
        <f>+Español!H39</f>
        <v>13.53</v>
      </c>
      <c r="I39" s="115" t="s">
        <v>53</v>
      </c>
      <c r="J39" s="116"/>
      <c r="K39" s="6"/>
      <c r="L39" s="6"/>
      <c r="M39" s="6"/>
      <c r="N39" s="6"/>
    </row>
    <row r="40" spans="2:14" ht="18" customHeight="1" x14ac:dyDescent="0.25">
      <c r="B40" s="35">
        <f>Español!B40</f>
        <v>43809</v>
      </c>
      <c r="C40" s="37" t="s">
        <v>11</v>
      </c>
      <c r="D40" s="26" t="str">
        <f>Español!D40</f>
        <v>-</v>
      </c>
      <c r="E40" s="40" t="str">
        <f>+Español!E40</f>
        <v>-</v>
      </c>
      <c r="F40" s="40" t="str">
        <f>+Español!F40</f>
        <v>-</v>
      </c>
      <c r="G40" s="40" t="str">
        <f>+Español!G40</f>
        <v>-</v>
      </c>
      <c r="H40" s="40" t="str">
        <f>+Español!H40</f>
        <v>-</v>
      </c>
      <c r="I40" s="137"/>
      <c r="J40" s="138"/>
      <c r="K40" s="6"/>
      <c r="L40" s="6"/>
      <c r="M40" s="6"/>
      <c r="N40" s="6"/>
    </row>
    <row r="41" spans="2:14" ht="18" customHeight="1" x14ac:dyDescent="0.25">
      <c r="B41" s="35">
        <f>Español!B41</f>
        <v>43808</v>
      </c>
      <c r="C41" s="37" t="str">
        <f>Español!C41</f>
        <v>NO</v>
      </c>
      <c r="D41" s="26" t="str">
        <f>Español!D41</f>
        <v>-</v>
      </c>
      <c r="E41" s="40" t="str">
        <f>+Español!E41</f>
        <v>-</v>
      </c>
      <c r="F41" s="40" t="str">
        <f>+Español!F41</f>
        <v>-</v>
      </c>
      <c r="G41" s="40" t="str">
        <f>+Español!G41</f>
        <v>-</v>
      </c>
      <c r="H41" s="40" t="str">
        <f>+Español!H41</f>
        <v>-</v>
      </c>
      <c r="I41" s="137"/>
      <c r="J41" s="138"/>
      <c r="K41" s="6"/>
      <c r="L41" s="6"/>
      <c r="M41" s="6"/>
      <c r="N41" s="6"/>
    </row>
    <row r="42" spans="2:14" ht="18" customHeight="1" x14ac:dyDescent="0.25">
      <c r="B42" s="35">
        <f>Español!B42</f>
        <v>43807</v>
      </c>
      <c r="C42" s="37" t="str">
        <f>Español!C42</f>
        <v>NO</v>
      </c>
      <c r="D42" s="26" t="str">
        <f>Español!D42</f>
        <v>-</v>
      </c>
      <c r="E42" s="40" t="str">
        <f>+Español!E42</f>
        <v>-</v>
      </c>
      <c r="F42" s="40" t="str">
        <f>+Español!F42</f>
        <v>-</v>
      </c>
      <c r="G42" s="40" t="str">
        <f>+Español!G42</f>
        <v>-</v>
      </c>
      <c r="H42" s="40" t="str">
        <f>+Español!H42</f>
        <v>-</v>
      </c>
      <c r="I42" s="137"/>
      <c r="J42" s="138"/>
      <c r="K42" s="6"/>
      <c r="L42" s="6"/>
      <c r="M42" s="6"/>
      <c r="N42" s="6"/>
    </row>
    <row r="43" spans="2:14" ht="18" customHeight="1" x14ac:dyDescent="0.25">
      <c r="B43" s="35">
        <f>Español!B43</f>
        <v>43806</v>
      </c>
      <c r="C43" s="37" t="str">
        <f>Español!C43</f>
        <v>NO</v>
      </c>
      <c r="D43" s="26" t="str">
        <f>Español!D43</f>
        <v>-</v>
      </c>
      <c r="E43" s="40" t="str">
        <f>+Español!E43</f>
        <v>-</v>
      </c>
      <c r="F43" s="40" t="str">
        <f>+Español!F43</f>
        <v>-</v>
      </c>
      <c r="G43" s="40" t="str">
        <f>+Español!G43</f>
        <v>-</v>
      </c>
      <c r="H43" s="40" t="str">
        <f>+Español!H43</f>
        <v>-</v>
      </c>
      <c r="I43" s="137"/>
      <c r="J43" s="138"/>
      <c r="K43" s="6"/>
      <c r="L43" s="6"/>
      <c r="M43" s="6"/>
      <c r="N43" s="6"/>
    </row>
    <row r="44" spans="2:14" ht="78" customHeight="1" x14ac:dyDescent="0.25">
      <c r="B44" s="35">
        <f>Español!B44</f>
        <v>43805</v>
      </c>
      <c r="C44" s="37" t="s">
        <v>17</v>
      </c>
      <c r="D44" s="26">
        <f>Español!D44</f>
        <v>-1324</v>
      </c>
      <c r="E44" s="40">
        <f>+Español!E44</f>
        <v>-18271.2</v>
      </c>
      <c r="F44" s="40">
        <f>+Español!F44</f>
        <v>13.8</v>
      </c>
      <c r="G44" s="40">
        <f>+Español!G44</f>
        <v>13.8</v>
      </c>
      <c r="H44" s="40">
        <f>+Español!H44</f>
        <v>13.8</v>
      </c>
      <c r="I44" s="115" t="s">
        <v>53</v>
      </c>
      <c r="J44" s="116"/>
      <c r="K44" s="6"/>
      <c r="L44" s="6"/>
      <c r="M44" s="6"/>
      <c r="N44" s="6"/>
    </row>
    <row r="45" spans="2:14" ht="18" customHeight="1" x14ac:dyDescent="0.25">
      <c r="B45" s="35">
        <f>Español!B45</f>
        <v>43804</v>
      </c>
      <c r="C45" s="37" t="str">
        <f>Español!C45</f>
        <v>NO</v>
      </c>
      <c r="D45" s="26" t="str">
        <f>Español!D45</f>
        <v>-</v>
      </c>
      <c r="E45" s="40" t="str">
        <f>+Español!E45</f>
        <v>-</v>
      </c>
      <c r="F45" s="40" t="str">
        <f>+Español!F45</f>
        <v>-</v>
      </c>
      <c r="G45" s="40" t="str">
        <f>+Español!G45</f>
        <v>-</v>
      </c>
      <c r="H45" s="40" t="str">
        <f>+Español!H45</f>
        <v>-</v>
      </c>
      <c r="I45" s="96"/>
      <c r="J45" s="97"/>
      <c r="K45" s="6"/>
      <c r="L45" s="6"/>
      <c r="M45" s="6"/>
      <c r="N45" s="6"/>
    </row>
    <row r="46" spans="2:14" ht="18" customHeight="1" x14ac:dyDescent="0.25">
      <c r="B46" s="35">
        <f>Español!B46</f>
        <v>43803</v>
      </c>
      <c r="C46" s="37" t="str">
        <f>Español!C46</f>
        <v>NO</v>
      </c>
      <c r="D46" s="26" t="str">
        <f>Español!D46</f>
        <v>-</v>
      </c>
      <c r="E46" s="40" t="str">
        <f>+Español!E46</f>
        <v>-</v>
      </c>
      <c r="F46" s="40" t="str">
        <f>+Español!F46</f>
        <v>-</v>
      </c>
      <c r="G46" s="40" t="str">
        <f>+Español!G46</f>
        <v>-</v>
      </c>
      <c r="H46" s="40" t="str">
        <f>+Español!H46</f>
        <v>-</v>
      </c>
      <c r="I46" s="96"/>
      <c r="J46" s="97"/>
      <c r="K46" s="6"/>
      <c r="L46" s="6"/>
      <c r="M46" s="6"/>
      <c r="N46" s="6"/>
    </row>
    <row r="47" spans="2:14" ht="78" customHeight="1" x14ac:dyDescent="0.25">
      <c r="B47" s="35">
        <f>Español!B47</f>
        <v>43802</v>
      </c>
      <c r="C47" s="37" t="s">
        <v>17</v>
      </c>
      <c r="D47" s="26">
        <f>Español!D47</f>
        <v>-7150</v>
      </c>
      <c r="E47" s="40">
        <f>+Español!E47</f>
        <v>-108457.5</v>
      </c>
      <c r="F47" s="40">
        <f>+Español!F47</f>
        <v>15.168881118881119</v>
      </c>
      <c r="G47" s="40">
        <f>+Español!G47</f>
        <v>15.15</v>
      </c>
      <c r="H47" s="40">
        <f>+Español!H47</f>
        <v>15.3</v>
      </c>
      <c r="I47" s="115" t="s">
        <v>53</v>
      </c>
      <c r="J47" s="116"/>
      <c r="K47" s="6"/>
      <c r="L47" s="6"/>
      <c r="M47" s="6"/>
      <c r="N47" s="6"/>
    </row>
    <row r="48" spans="2:14" ht="18" customHeight="1" x14ac:dyDescent="0.25">
      <c r="B48" s="35">
        <f>Español!B48</f>
        <v>43801</v>
      </c>
      <c r="C48" s="37" t="str">
        <f>Español!C48</f>
        <v>NO</v>
      </c>
      <c r="D48" s="26" t="str">
        <f>Español!D48</f>
        <v>-</v>
      </c>
      <c r="E48" s="40" t="str">
        <f>+Español!E48</f>
        <v>-</v>
      </c>
      <c r="F48" s="40" t="str">
        <f>+Español!F48</f>
        <v>-</v>
      </c>
      <c r="G48" s="40" t="str">
        <f>+Español!G48</f>
        <v>-</v>
      </c>
      <c r="H48" s="40" t="str">
        <f>+Español!H48</f>
        <v>-</v>
      </c>
      <c r="I48" s="96"/>
      <c r="J48" s="97"/>
      <c r="K48" s="6"/>
      <c r="L48" s="6"/>
      <c r="M48" s="6"/>
      <c r="N48" s="6"/>
    </row>
    <row r="49" spans="1:17" ht="18" customHeight="1" x14ac:dyDescent="0.25">
      <c r="B49" s="35">
        <f>Español!B49</f>
        <v>43800</v>
      </c>
      <c r="C49" s="37" t="str">
        <f>Español!C49</f>
        <v>NO</v>
      </c>
      <c r="D49" s="26" t="str">
        <f>Español!D49</f>
        <v>-</v>
      </c>
      <c r="E49" s="40" t="str">
        <f>+Español!E49</f>
        <v>-</v>
      </c>
      <c r="F49" s="40" t="str">
        <f>+Español!F49</f>
        <v>-</v>
      </c>
      <c r="G49" s="40" t="str">
        <f>+Español!G49</f>
        <v>-</v>
      </c>
      <c r="H49" s="40" t="str">
        <f>+Español!H49</f>
        <v>-</v>
      </c>
      <c r="I49" s="96"/>
      <c r="J49" s="97"/>
      <c r="K49" s="6"/>
      <c r="L49" s="6"/>
      <c r="M49" s="6"/>
      <c r="N49" s="6"/>
    </row>
    <row r="50" spans="1:17" s="10" customFormat="1" ht="18" customHeight="1" x14ac:dyDescent="0.3">
      <c r="B50" s="35">
        <f>Español!B50</f>
        <v>43799</v>
      </c>
      <c r="C50" s="37" t="str">
        <f>Español!C50</f>
        <v>NO</v>
      </c>
      <c r="D50" s="26" t="str">
        <f>Español!D50</f>
        <v>-</v>
      </c>
      <c r="E50" s="40" t="str">
        <f>+Español!E50</f>
        <v>-</v>
      </c>
      <c r="F50" s="40" t="str">
        <f>+Español!F50</f>
        <v>-</v>
      </c>
      <c r="G50" s="40" t="str">
        <f>+Español!G50</f>
        <v>-</v>
      </c>
      <c r="H50" s="40" t="str">
        <f>+Español!H50</f>
        <v>-</v>
      </c>
      <c r="I50" s="96"/>
      <c r="J50" s="97"/>
      <c r="K50" s="9"/>
      <c r="L50" s="9"/>
      <c r="M50" s="9"/>
      <c r="N50" s="9"/>
    </row>
    <row r="51" spans="1:17" ht="18" customHeight="1" x14ac:dyDescent="0.25">
      <c r="B51" s="35">
        <f>Español!B51</f>
        <v>43798</v>
      </c>
      <c r="C51" s="37" t="str">
        <f>Español!C51</f>
        <v>NO</v>
      </c>
      <c r="D51" s="26" t="str">
        <f>Español!D51</f>
        <v>-</v>
      </c>
      <c r="E51" s="40" t="str">
        <f>+Español!E51</f>
        <v>-</v>
      </c>
      <c r="F51" s="40" t="str">
        <f>+Español!F51</f>
        <v>-</v>
      </c>
      <c r="G51" s="40" t="str">
        <f>+Español!G51</f>
        <v>-</v>
      </c>
      <c r="H51" s="40" t="str">
        <f>+Español!H51</f>
        <v>-</v>
      </c>
      <c r="I51" s="96"/>
      <c r="J51" s="97"/>
      <c r="K51" s="6"/>
      <c r="L51" s="6"/>
      <c r="M51" s="6"/>
      <c r="N51" s="6"/>
    </row>
    <row r="52" spans="1:17" ht="78.75" customHeight="1" x14ac:dyDescent="0.25">
      <c r="B52" s="35">
        <f>Español!B52</f>
        <v>43797</v>
      </c>
      <c r="C52" s="37" t="s">
        <v>17</v>
      </c>
      <c r="D52" s="26">
        <f>Español!D52</f>
        <v>-17531</v>
      </c>
      <c r="E52" s="40">
        <f>+Español!E52</f>
        <v>-250399</v>
      </c>
      <c r="F52" s="40">
        <f>+Español!F52</f>
        <v>14.283212594832012</v>
      </c>
      <c r="G52" s="40">
        <f>+Español!G52</f>
        <v>14.27</v>
      </c>
      <c r="H52" s="40">
        <f>+Español!H52</f>
        <v>14.3</v>
      </c>
      <c r="I52" s="147" t="s">
        <v>53</v>
      </c>
      <c r="J52" s="148"/>
      <c r="K52" s="6"/>
      <c r="L52" s="6"/>
      <c r="M52" s="6"/>
      <c r="N52" s="6"/>
    </row>
    <row r="53" spans="1:17" s="5" customFormat="1" ht="18" customHeight="1" x14ac:dyDescent="0.3">
      <c r="B53" s="35">
        <f>Español!B53</f>
        <v>43796</v>
      </c>
      <c r="C53" s="37" t="str">
        <f>Español!C53</f>
        <v>NO</v>
      </c>
      <c r="D53" s="26" t="str">
        <f>Español!D53</f>
        <v>-</v>
      </c>
      <c r="E53" s="40" t="str">
        <f>+Español!E53</f>
        <v>-</v>
      </c>
      <c r="F53" s="40" t="str">
        <f>+Español!F53</f>
        <v>-</v>
      </c>
      <c r="G53" s="40" t="str">
        <f>+Español!G53</f>
        <v>-</v>
      </c>
      <c r="H53" s="40" t="str">
        <f>+Español!H53</f>
        <v>-</v>
      </c>
      <c r="I53" s="96"/>
      <c r="J53" s="97"/>
      <c r="K53" s="11"/>
      <c r="L53" s="11"/>
      <c r="M53" s="6"/>
      <c r="N53" s="6"/>
      <c r="O53" s="6"/>
      <c r="P53" s="6"/>
      <c r="Q53" s="6"/>
    </row>
    <row r="54" spans="1:17" ht="18" customHeight="1" x14ac:dyDescent="0.25">
      <c r="B54" s="35">
        <f>Español!B54</f>
        <v>43795</v>
      </c>
      <c r="C54" s="37" t="str">
        <f>Español!C54</f>
        <v>NO</v>
      </c>
      <c r="D54" s="26" t="str">
        <f>Español!D54</f>
        <v>-</v>
      </c>
      <c r="E54" s="40" t="str">
        <f>+Español!E54</f>
        <v>-</v>
      </c>
      <c r="F54" s="40" t="str">
        <f>+Español!F54</f>
        <v>-</v>
      </c>
      <c r="G54" s="40" t="str">
        <f>+Español!G54</f>
        <v>-</v>
      </c>
      <c r="H54" s="40" t="str">
        <f>+Español!H54</f>
        <v>-</v>
      </c>
      <c r="I54" s="96"/>
      <c r="J54" s="97"/>
      <c r="K54" s="31"/>
      <c r="L54" s="31"/>
    </row>
    <row r="55" spans="1:17" ht="18" customHeight="1" x14ac:dyDescent="0.25">
      <c r="B55" s="35">
        <f>Español!B55</f>
        <v>43794</v>
      </c>
      <c r="C55" s="37" t="str">
        <f>Español!C55</f>
        <v>NO</v>
      </c>
      <c r="D55" s="26" t="str">
        <f>Español!D55</f>
        <v>-</v>
      </c>
      <c r="E55" s="40" t="str">
        <f>+Español!E55</f>
        <v>-</v>
      </c>
      <c r="F55" s="40" t="str">
        <f>+Español!F55</f>
        <v>-</v>
      </c>
      <c r="G55" s="40" t="str">
        <f>+Español!G55</f>
        <v>-</v>
      </c>
      <c r="H55" s="40" t="str">
        <f>+Español!H55</f>
        <v>-</v>
      </c>
      <c r="I55" s="96"/>
      <c r="J55" s="97"/>
    </row>
    <row r="56" spans="1:17" ht="18" customHeight="1" x14ac:dyDescent="0.25">
      <c r="B56" s="35">
        <f>Español!B56</f>
        <v>43793</v>
      </c>
      <c r="C56" s="37" t="str">
        <f>Español!C56</f>
        <v>NO</v>
      </c>
      <c r="D56" s="26" t="str">
        <f>Español!D56</f>
        <v>-</v>
      </c>
      <c r="E56" s="40" t="str">
        <f>+Español!E56</f>
        <v>-</v>
      </c>
      <c r="F56" s="40" t="str">
        <f>+Español!F56</f>
        <v>-</v>
      </c>
      <c r="G56" s="40" t="str">
        <f>+Español!G56</f>
        <v>-</v>
      </c>
      <c r="H56" s="40" t="str">
        <f>+Español!H56</f>
        <v>-</v>
      </c>
      <c r="I56" s="96"/>
      <c r="J56" s="97"/>
    </row>
    <row r="57" spans="1:17" ht="18" customHeight="1" x14ac:dyDescent="0.25">
      <c r="B57" s="35">
        <f>Español!B57</f>
        <v>43792</v>
      </c>
      <c r="C57" s="37" t="str">
        <f>Español!C57</f>
        <v>NO</v>
      </c>
      <c r="D57" s="26" t="str">
        <f>Español!D57</f>
        <v>-</v>
      </c>
      <c r="E57" s="40" t="str">
        <f>+Español!E57</f>
        <v>-</v>
      </c>
      <c r="F57" s="40" t="str">
        <f>+Español!F57</f>
        <v>-</v>
      </c>
      <c r="G57" s="40" t="str">
        <f>+Español!G57</f>
        <v>-</v>
      </c>
      <c r="H57" s="40" t="str">
        <f>+Español!H57</f>
        <v>-</v>
      </c>
      <c r="I57" s="96"/>
      <c r="J57" s="97"/>
    </row>
    <row r="58" spans="1:17" ht="18" customHeight="1" x14ac:dyDescent="0.25">
      <c r="B58" s="35">
        <f>Español!B58</f>
        <v>43791</v>
      </c>
      <c r="C58" s="37" t="str">
        <f>Español!C58</f>
        <v>NO</v>
      </c>
      <c r="D58" s="26" t="str">
        <f>Español!D58</f>
        <v>-</v>
      </c>
      <c r="E58" s="40" t="str">
        <f>+Español!E58</f>
        <v>-</v>
      </c>
      <c r="F58" s="40" t="str">
        <f>+Español!F58</f>
        <v>-</v>
      </c>
      <c r="G58" s="40" t="str">
        <f>+Español!G58</f>
        <v>-</v>
      </c>
      <c r="H58" s="40" t="str">
        <f>+Español!H58</f>
        <v>-</v>
      </c>
      <c r="I58" s="96"/>
      <c r="J58" s="97"/>
    </row>
    <row r="59" spans="1:17" ht="18" customHeight="1" x14ac:dyDescent="0.3">
      <c r="A59" s="4"/>
      <c r="B59" s="35">
        <f>Español!B59</f>
        <v>43790</v>
      </c>
      <c r="C59" s="37" t="str">
        <f>Español!C59</f>
        <v>NO</v>
      </c>
      <c r="D59" s="26" t="str">
        <f>Español!D59</f>
        <v>-</v>
      </c>
      <c r="E59" s="40" t="str">
        <f>+Español!E59</f>
        <v>-</v>
      </c>
      <c r="F59" s="40" t="str">
        <f>+Español!F59</f>
        <v>-</v>
      </c>
      <c r="G59" s="40" t="str">
        <f>+Español!G59</f>
        <v>-</v>
      </c>
      <c r="H59" s="40" t="str">
        <f>+Español!H59</f>
        <v>-</v>
      </c>
      <c r="I59" s="96"/>
      <c r="J59" s="97"/>
    </row>
    <row r="60" spans="1:17" ht="93" customHeight="1" x14ac:dyDescent="0.25">
      <c r="B60" s="35">
        <f>Español!B60</f>
        <v>43789</v>
      </c>
      <c r="C60" s="37" t="s">
        <v>22</v>
      </c>
      <c r="D60" s="26">
        <f>Español!D60</f>
        <v>54646</v>
      </c>
      <c r="E60" s="40">
        <f>+Español!E60</f>
        <v>898405.3</v>
      </c>
      <c r="F60" s="40">
        <f>+Español!F60</f>
        <v>16.440458588002784</v>
      </c>
      <c r="G60" s="40">
        <f>+Español!G60</f>
        <v>16.36</v>
      </c>
      <c r="H60" s="40">
        <f>+Español!H60</f>
        <v>16.559999999999999</v>
      </c>
      <c r="I60" s="115" t="s">
        <v>53</v>
      </c>
      <c r="J60" s="116"/>
    </row>
    <row r="61" spans="1:17" ht="18" customHeight="1" x14ac:dyDescent="0.25">
      <c r="B61" s="35">
        <f>Español!B61</f>
        <v>43788</v>
      </c>
      <c r="C61" s="37" t="str">
        <f>Español!C61</f>
        <v>NO</v>
      </c>
      <c r="D61" s="26" t="str">
        <f>Español!D61</f>
        <v>-</v>
      </c>
      <c r="E61" s="40" t="str">
        <f>+Español!E61</f>
        <v>-</v>
      </c>
      <c r="F61" s="40" t="str">
        <f>+Español!F61</f>
        <v>-</v>
      </c>
      <c r="G61" s="40" t="str">
        <f>+Español!G61</f>
        <v>-</v>
      </c>
      <c r="H61" s="40" t="str">
        <f>+Español!H61</f>
        <v>-</v>
      </c>
      <c r="I61" s="96"/>
      <c r="J61" s="97"/>
    </row>
    <row r="62" spans="1:17" ht="90" customHeight="1" x14ac:dyDescent="0.25">
      <c r="B62" s="35">
        <f>Español!B62</f>
        <v>43787</v>
      </c>
      <c r="C62" s="37" t="s">
        <v>22</v>
      </c>
      <c r="D62" s="26">
        <f>Español!D62</f>
        <v>48305</v>
      </c>
      <c r="E62" s="40">
        <f>+Español!E62</f>
        <v>773861.31</v>
      </c>
      <c r="F62" s="40">
        <f>+Español!F62</f>
        <v>16.020314874236622</v>
      </c>
      <c r="G62" s="40">
        <f>+Español!G62</f>
        <v>15.86</v>
      </c>
      <c r="H62" s="40">
        <f>+Español!H62</f>
        <v>16.2</v>
      </c>
      <c r="I62" s="115" t="s">
        <v>53</v>
      </c>
      <c r="J62" s="116"/>
    </row>
    <row r="63" spans="1:17" ht="18" customHeight="1" x14ac:dyDescent="0.25">
      <c r="B63" s="35">
        <f>Español!B63</f>
        <v>43786</v>
      </c>
      <c r="C63" s="37" t="str">
        <f>Español!C63</f>
        <v>NO</v>
      </c>
      <c r="D63" s="26" t="str">
        <f>Español!D63</f>
        <v>-</v>
      </c>
      <c r="E63" s="40" t="str">
        <f>+Español!E63</f>
        <v>-</v>
      </c>
      <c r="F63" s="40" t="str">
        <f>+Español!F63</f>
        <v>-</v>
      </c>
      <c r="G63" s="40" t="str">
        <f>+Español!G63</f>
        <v>-</v>
      </c>
      <c r="H63" s="40" t="str">
        <f>+Español!H63</f>
        <v>-</v>
      </c>
      <c r="I63" s="115"/>
      <c r="J63" s="116"/>
    </row>
    <row r="64" spans="1:17" ht="90" customHeight="1" x14ac:dyDescent="0.25">
      <c r="B64" s="35">
        <f>Español!B64</f>
        <v>43785</v>
      </c>
      <c r="C64" s="37" t="s">
        <v>22</v>
      </c>
      <c r="D64" s="26">
        <f>Español!D64</f>
        <v>8204</v>
      </c>
      <c r="E64" s="40">
        <f>+Español!E64</f>
        <v>122782.35</v>
      </c>
      <c r="F64" s="40">
        <f>+Español!F64</f>
        <v>14.966156752803512</v>
      </c>
      <c r="G64" s="40">
        <f>+Español!G64</f>
        <v>14.8</v>
      </c>
      <c r="H64" s="40">
        <f>+Español!H64</f>
        <v>15.1</v>
      </c>
      <c r="I64" s="115" t="s">
        <v>53</v>
      </c>
      <c r="J64" s="116"/>
    </row>
    <row r="65" spans="2:10" ht="90" customHeight="1" x14ac:dyDescent="0.25">
      <c r="B65" s="35">
        <f>Español!B65</f>
        <v>43784</v>
      </c>
      <c r="C65" s="37" t="s">
        <v>22</v>
      </c>
      <c r="D65" s="26">
        <f>Español!D65</f>
        <v>8004</v>
      </c>
      <c r="E65" s="40">
        <f>+Español!E65</f>
        <v>118459.2</v>
      </c>
      <c r="F65" s="40">
        <f>+Español!F65</f>
        <v>14.799999999999999</v>
      </c>
      <c r="G65" s="40">
        <f>+Español!G65</f>
        <v>14.799999999999999</v>
      </c>
      <c r="H65" s="40">
        <f>+Español!H65</f>
        <v>14.799999999999999</v>
      </c>
      <c r="I65" s="115" t="s">
        <v>53</v>
      </c>
      <c r="J65" s="116"/>
    </row>
    <row r="66" spans="2:10" ht="18" customHeight="1" x14ac:dyDescent="0.25">
      <c r="B66" s="35">
        <f>Español!B66</f>
        <v>43783</v>
      </c>
      <c r="C66" s="37" t="str">
        <f>Español!C66</f>
        <v>NO</v>
      </c>
      <c r="D66" s="26" t="str">
        <f>Español!D66</f>
        <v>-</v>
      </c>
      <c r="E66" s="40" t="str">
        <f>+Español!E66</f>
        <v>-</v>
      </c>
      <c r="F66" s="40" t="str">
        <f>+Español!F66</f>
        <v>-</v>
      </c>
      <c r="G66" s="40" t="str">
        <f>+Español!G66</f>
        <v>-</v>
      </c>
      <c r="H66" s="40" t="str">
        <f>+Español!H66</f>
        <v>-</v>
      </c>
      <c r="I66" s="96"/>
      <c r="J66" s="97"/>
    </row>
    <row r="67" spans="2:10" ht="18" customHeight="1" x14ac:dyDescent="0.25">
      <c r="B67" s="35">
        <f>Español!B67</f>
        <v>43782</v>
      </c>
      <c r="C67" s="37" t="str">
        <f>Español!C67</f>
        <v>NO</v>
      </c>
      <c r="D67" s="26" t="str">
        <f>Español!D67</f>
        <v>-</v>
      </c>
      <c r="E67" s="40" t="str">
        <f>+Español!E67</f>
        <v>-</v>
      </c>
      <c r="F67" s="40" t="str">
        <f>+Español!F67</f>
        <v>-</v>
      </c>
      <c r="G67" s="40" t="str">
        <f>+Español!G67</f>
        <v>-</v>
      </c>
      <c r="H67" s="40" t="str">
        <f>+Español!H67</f>
        <v>-</v>
      </c>
      <c r="I67" s="96"/>
      <c r="J67" s="97"/>
    </row>
    <row r="68" spans="2:10" ht="93" customHeight="1" x14ac:dyDescent="0.25">
      <c r="B68" s="35">
        <f>Español!B68</f>
        <v>43781</v>
      </c>
      <c r="C68" s="37" t="s">
        <v>22</v>
      </c>
      <c r="D68" s="26">
        <f>Español!D68</f>
        <v>26000</v>
      </c>
      <c r="E68" s="40">
        <f>+Español!E68</f>
        <v>383860</v>
      </c>
      <c r="F68" s="40">
        <f>+Español!F68</f>
        <v>14.763846153846155</v>
      </c>
      <c r="G68" s="40">
        <f>+Español!G68</f>
        <v>14.71</v>
      </c>
      <c r="H68" s="40">
        <f>+Español!H68</f>
        <v>14.8</v>
      </c>
      <c r="I68" s="115" t="s">
        <v>53</v>
      </c>
      <c r="J68" s="116"/>
    </row>
    <row r="69" spans="2:10" ht="18" customHeight="1" x14ac:dyDescent="0.25">
      <c r="B69" s="35">
        <f>Español!B69</f>
        <v>43780</v>
      </c>
      <c r="C69" s="37" t="str">
        <f>Español!C69</f>
        <v>NO</v>
      </c>
      <c r="D69" s="26" t="str">
        <f>Español!D69</f>
        <v>-</v>
      </c>
      <c r="E69" s="40" t="str">
        <f>+Español!E69</f>
        <v>-</v>
      </c>
      <c r="F69" s="40" t="str">
        <f>+Español!F69</f>
        <v>-</v>
      </c>
      <c r="G69" s="40" t="str">
        <f>+Español!G69</f>
        <v>-</v>
      </c>
      <c r="H69" s="40" t="str">
        <f>+Español!H69</f>
        <v>-</v>
      </c>
      <c r="I69" s="96"/>
      <c r="J69" s="97"/>
    </row>
    <row r="70" spans="2:10" ht="90.75" customHeight="1" x14ac:dyDescent="0.25">
      <c r="B70" s="35">
        <f>Español!B70</f>
        <v>43779</v>
      </c>
      <c r="C70" s="37" t="s">
        <v>22</v>
      </c>
      <c r="D70" s="26">
        <f>Español!D70</f>
        <v>55000</v>
      </c>
      <c r="E70" s="40">
        <f>+Español!E70</f>
        <v>797125</v>
      </c>
      <c r="F70" s="40">
        <f>+Español!F70</f>
        <v>14.493181818181819</v>
      </c>
      <c r="G70" s="40">
        <f>+Español!G70</f>
        <v>14.25</v>
      </c>
      <c r="H70" s="40">
        <f>+Español!H70</f>
        <v>14.5</v>
      </c>
      <c r="I70" s="115" t="s">
        <v>53</v>
      </c>
      <c r="J70" s="116"/>
    </row>
    <row r="71" spans="2:10" ht="90.75" customHeight="1" x14ac:dyDescent="0.25">
      <c r="B71" s="35">
        <f>Español!B71</f>
        <v>43778</v>
      </c>
      <c r="C71" s="37" t="s">
        <v>22</v>
      </c>
      <c r="D71" s="26">
        <f>Español!D71</f>
        <v>41370</v>
      </c>
      <c r="E71" s="40">
        <f>+Español!E71</f>
        <v>592931.25</v>
      </c>
      <c r="F71" s="40">
        <f>+Español!F71</f>
        <v>14.332396664249456</v>
      </c>
      <c r="G71" s="40">
        <f>+Español!G71</f>
        <v>14.06</v>
      </c>
      <c r="H71" s="40">
        <f>+Español!H71</f>
        <v>14.42</v>
      </c>
      <c r="I71" s="115" t="s">
        <v>53</v>
      </c>
      <c r="J71" s="116"/>
    </row>
    <row r="72" spans="2:10" ht="90.75" customHeight="1" x14ac:dyDescent="0.25">
      <c r="B72" s="35">
        <f>Español!B72</f>
        <v>43777</v>
      </c>
      <c r="C72" s="37" t="s">
        <v>22</v>
      </c>
      <c r="D72" s="26">
        <f>Español!D72</f>
        <v>15064</v>
      </c>
      <c r="E72" s="40">
        <f>+Español!E72</f>
        <v>211881.87</v>
      </c>
      <c r="F72" s="40">
        <f>+Español!F72</f>
        <v>14.065445432819967</v>
      </c>
      <c r="G72" s="40">
        <f>+Español!G72</f>
        <v>14.05</v>
      </c>
      <c r="H72" s="40">
        <f>+Español!H72</f>
        <v>14.08</v>
      </c>
      <c r="I72" s="115" t="s">
        <v>53</v>
      </c>
      <c r="J72" s="116"/>
    </row>
    <row r="73" spans="2:10" ht="18" customHeight="1" x14ac:dyDescent="0.25">
      <c r="B73" s="35">
        <f>Español!B73</f>
        <v>43776</v>
      </c>
      <c r="C73" s="37" t="str">
        <f>Español!C73</f>
        <v>NO</v>
      </c>
      <c r="D73" s="26" t="str">
        <f>Español!D73</f>
        <v>-</v>
      </c>
      <c r="E73" s="40" t="str">
        <f>+Español!E73</f>
        <v>-</v>
      </c>
      <c r="F73" s="40" t="str">
        <f>+Español!F73</f>
        <v>-</v>
      </c>
      <c r="G73" s="40" t="str">
        <f>+Español!G73</f>
        <v>-</v>
      </c>
      <c r="H73" s="40" t="str">
        <f>+Español!H73</f>
        <v>-</v>
      </c>
      <c r="I73" s="96"/>
      <c r="J73" s="97"/>
    </row>
    <row r="74" spans="2:10" ht="88.5" customHeight="1" x14ac:dyDescent="0.25">
      <c r="B74" s="35">
        <f>Español!B74</f>
        <v>43775</v>
      </c>
      <c r="C74" s="37" t="s">
        <v>22</v>
      </c>
      <c r="D74" s="26">
        <f>Español!D74</f>
        <v>11059</v>
      </c>
      <c r="E74" s="40">
        <f>+Español!E74</f>
        <v>148186.25</v>
      </c>
      <c r="F74" s="40">
        <f>+Español!F74</f>
        <v>13.399606655212949</v>
      </c>
      <c r="G74" s="40">
        <f>+Español!G74</f>
        <v>13.25</v>
      </c>
      <c r="H74" s="40">
        <f>+Español!H74</f>
        <v>13.4</v>
      </c>
      <c r="I74" s="115" t="s">
        <v>53</v>
      </c>
      <c r="J74" s="116"/>
    </row>
    <row r="75" spans="2:10" ht="88.5" customHeight="1" x14ac:dyDescent="0.25">
      <c r="B75" s="35">
        <f>Español!B75</f>
        <v>43774</v>
      </c>
      <c r="C75" s="37" t="s">
        <v>17</v>
      </c>
      <c r="D75" s="26">
        <f>Español!D75</f>
        <v>-11000</v>
      </c>
      <c r="E75" s="40">
        <f>+Español!E75</f>
        <v>-112189.61</v>
      </c>
      <c r="F75" s="40">
        <f>+Español!F75</f>
        <v>10.199055454545455</v>
      </c>
      <c r="G75" s="40">
        <f>+Español!G75</f>
        <v>10.19</v>
      </c>
      <c r="H75" s="40">
        <f>+Español!H75</f>
        <v>10.199999999999999</v>
      </c>
      <c r="I75" s="115" t="s">
        <v>53</v>
      </c>
      <c r="J75" s="116"/>
    </row>
    <row r="76" spans="2:10" ht="91.5" customHeight="1" x14ac:dyDescent="0.25">
      <c r="B76" s="35">
        <f>Español!B76</f>
        <v>43773</v>
      </c>
      <c r="C76" s="37" t="s">
        <v>17</v>
      </c>
      <c r="D76" s="26">
        <f>Español!D76</f>
        <v>-65101</v>
      </c>
      <c r="E76" s="40">
        <f>+Español!E76</f>
        <v>-490128.57</v>
      </c>
      <c r="F76" s="40">
        <f>+Español!F76</f>
        <v>7.5287410331638531</v>
      </c>
      <c r="G76" s="40">
        <f>+Español!G76</f>
        <v>7.29</v>
      </c>
      <c r="H76" s="40">
        <f>+Español!H76</f>
        <v>8.0500000000000007</v>
      </c>
      <c r="I76" s="115" t="s">
        <v>53</v>
      </c>
      <c r="J76" s="116"/>
    </row>
    <row r="77" spans="2:10" ht="91.5" customHeight="1" x14ac:dyDescent="0.25">
      <c r="B77" s="35">
        <f>Español!B77</f>
        <v>43772</v>
      </c>
      <c r="C77" s="37" t="s">
        <v>17</v>
      </c>
      <c r="D77" s="26">
        <f>Español!D77</f>
        <v>-14525</v>
      </c>
      <c r="E77" s="40">
        <f>+Español!E77</f>
        <v>-105095</v>
      </c>
      <c r="F77" s="40">
        <f>+Español!F77</f>
        <v>7.2354561101549058</v>
      </c>
      <c r="G77" s="40">
        <f>+Español!G77</f>
        <v>7.1</v>
      </c>
      <c r="H77" s="40">
        <f>+Español!H77</f>
        <v>7.8</v>
      </c>
      <c r="I77" s="115" t="s">
        <v>53</v>
      </c>
      <c r="J77" s="116"/>
    </row>
    <row r="78" spans="2:10" ht="91.5" customHeight="1" x14ac:dyDescent="0.25">
      <c r="B78" s="35">
        <f>Español!B78</f>
        <v>43771</v>
      </c>
      <c r="C78" s="37" t="s">
        <v>17</v>
      </c>
      <c r="D78" s="26">
        <f>Español!D78</f>
        <v>-6109</v>
      </c>
      <c r="E78" s="40">
        <f>+Español!E78</f>
        <v>-46489.19</v>
      </c>
      <c r="F78" s="40">
        <f>+Español!F78</f>
        <v>7.6099508921263714</v>
      </c>
      <c r="G78" s="40">
        <f>+Español!G78</f>
        <v>7.29</v>
      </c>
      <c r="H78" s="40">
        <f>+Español!H78</f>
        <v>7.69</v>
      </c>
      <c r="I78" s="115" t="s">
        <v>53</v>
      </c>
      <c r="J78" s="116"/>
    </row>
    <row r="79" spans="2:10" ht="18" customHeight="1" x14ac:dyDescent="0.25">
      <c r="B79" s="35">
        <f>Español!B79</f>
        <v>43770</v>
      </c>
      <c r="C79" s="37" t="str">
        <f>Español!C79</f>
        <v>NO</v>
      </c>
      <c r="D79" s="26" t="str">
        <f>Español!D79</f>
        <v>-</v>
      </c>
      <c r="E79" s="40" t="str">
        <f>+Español!E79</f>
        <v>-</v>
      </c>
      <c r="F79" s="40" t="str">
        <f>+Español!F79</f>
        <v>-</v>
      </c>
      <c r="G79" s="40" t="str">
        <f>+Español!G79</f>
        <v>-</v>
      </c>
      <c r="H79" s="40" t="str">
        <f>+Español!H79</f>
        <v>-</v>
      </c>
      <c r="I79" s="96"/>
      <c r="J79" s="97"/>
    </row>
    <row r="80" spans="2:10" ht="18" customHeight="1" x14ac:dyDescent="0.25">
      <c r="B80" s="35">
        <f>Español!B80</f>
        <v>43769</v>
      </c>
      <c r="C80" s="37" t="str">
        <f>Español!C80</f>
        <v>NO</v>
      </c>
      <c r="D80" s="26" t="str">
        <f>Español!D80</f>
        <v>-</v>
      </c>
      <c r="E80" s="40" t="str">
        <f>+Español!E80</f>
        <v>-</v>
      </c>
      <c r="F80" s="40" t="str">
        <f>+Español!F80</f>
        <v>-</v>
      </c>
      <c r="G80" s="40" t="str">
        <f>+Español!G80</f>
        <v>-</v>
      </c>
      <c r="H80" s="40" t="str">
        <f>+Español!H80</f>
        <v>-</v>
      </c>
      <c r="I80" s="137"/>
      <c r="J80" s="138"/>
    </row>
    <row r="81" spans="2:10" ht="18" customHeight="1" x14ac:dyDescent="0.25">
      <c r="B81" s="35">
        <f>Español!B81</f>
        <v>43768</v>
      </c>
      <c r="C81" s="37" t="str">
        <f>Español!C81</f>
        <v>NO</v>
      </c>
      <c r="D81" s="26" t="str">
        <f>Español!D81</f>
        <v>-</v>
      </c>
      <c r="E81" s="40" t="str">
        <f>+Español!E81</f>
        <v>-</v>
      </c>
      <c r="F81" s="40" t="str">
        <f>+Español!F81</f>
        <v>-</v>
      </c>
      <c r="G81" s="40" t="str">
        <f>+Español!G81</f>
        <v>-</v>
      </c>
      <c r="H81" s="40" t="str">
        <f>+Español!H81</f>
        <v>-</v>
      </c>
      <c r="I81" s="137"/>
      <c r="J81" s="138"/>
    </row>
    <row r="82" spans="2:10" ht="18" customHeight="1" x14ac:dyDescent="0.25">
      <c r="B82" s="35">
        <f>Español!B82</f>
        <v>43767</v>
      </c>
      <c r="C82" s="37" t="str">
        <f>Español!C82</f>
        <v>NO</v>
      </c>
      <c r="D82" s="26" t="str">
        <f>Español!D82</f>
        <v>-</v>
      </c>
      <c r="E82" s="40" t="str">
        <f>+Español!E82</f>
        <v>-</v>
      </c>
      <c r="F82" s="40" t="str">
        <f>+Español!F82</f>
        <v>-</v>
      </c>
      <c r="G82" s="40" t="str">
        <f>+Español!G82</f>
        <v>-</v>
      </c>
      <c r="H82" s="40" t="str">
        <f>+Español!H82</f>
        <v>-</v>
      </c>
      <c r="I82" s="96"/>
      <c r="J82" s="97"/>
    </row>
    <row r="83" spans="2:10" ht="18" customHeight="1" x14ac:dyDescent="0.25">
      <c r="B83" s="35">
        <f>Español!B83</f>
        <v>43766</v>
      </c>
      <c r="C83" s="37" t="str">
        <f>Español!C83</f>
        <v>NO</v>
      </c>
      <c r="D83" s="26" t="str">
        <f>Español!D83</f>
        <v>-</v>
      </c>
      <c r="E83" s="40" t="str">
        <f>+Español!E83</f>
        <v>-</v>
      </c>
      <c r="F83" s="40" t="str">
        <f>+Español!F83</f>
        <v>-</v>
      </c>
      <c r="G83" s="40" t="str">
        <f>+Español!G83</f>
        <v>-</v>
      </c>
      <c r="H83" s="40" t="str">
        <f>+Español!H83</f>
        <v>-</v>
      </c>
      <c r="I83" s="96"/>
      <c r="J83" s="97"/>
    </row>
    <row r="84" spans="2:10" ht="18" customHeight="1" x14ac:dyDescent="0.25">
      <c r="B84" s="35">
        <f>Español!B84</f>
        <v>43765</v>
      </c>
      <c r="C84" s="37" t="str">
        <f>Español!C84</f>
        <v>NO</v>
      </c>
      <c r="D84" s="26" t="str">
        <f>Español!D84</f>
        <v>-</v>
      </c>
      <c r="E84" s="40" t="str">
        <f>+Español!E84</f>
        <v>-</v>
      </c>
      <c r="F84" s="40" t="str">
        <f>+Español!F84</f>
        <v>-</v>
      </c>
      <c r="G84" s="40" t="str">
        <f>+Español!G84</f>
        <v>-</v>
      </c>
      <c r="H84" s="40" t="str">
        <f>+Español!H84</f>
        <v>-</v>
      </c>
      <c r="I84" s="96"/>
      <c r="J84" s="97"/>
    </row>
    <row r="85" spans="2:10" ht="18" customHeight="1" x14ac:dyDescent="0.25">
      <c r="B85" s="35">
        <f>Español!B85</f>
        <v>43764</v>
      </c>
      <c r="C85" s="37" t="str">
        <f>Español!C85</f>
        <v>NO</v>
      </c>
      <c r="D85" s="26" t="str">
        <f>Español!D85</f>
        <v>-</v>
      </c>
      <c r="E85" s="40" t="str">
        <f>+Español!E85</f>
        <v>-</v>
      </c>
      <c r="F85" s="40" t="str">
        <f>+Español!F85</f>
        <v>-</v>
      </c>
      <c r="G85" s="40" t="str">
        <f>+Español!G85</f>
        <v>-</v>
      </c>
      <c r="H85" s="40" t="str">
        <f>+Español!H85</f>
        <v>-</v>
      </c>
      <c r="I85" s="96"/>
      <c r="J85" s="97"/>
    </row>
    <row r="86" spans="2:10" ht="18" customHeight="1" x14ac:dyDescent="0.25">
      <c r="B86" s="35">
        <f>Español!B86</f>
        <v>43763</v>
      </c>
      <c r="C86" s="37" t="str">
        <f>Español!C86</f>
        <v>NO</v>
      </c>
      <c r="D86" s="26" t="str">
        <f>Español!D86</f>
        <v>-</v>
      </c>
      <c r="E86" s="40" t="str">
        <f>+Español!E86</f>
        <v>-</v>
      </c>
      <c r="F86" s="40" t="str">
        <f>+Español!F86</f>
        <v>-</v>
      </c>
      <c r="G86" s="40" t="str">
        <f>+Español!G86</f>
        <v>-</v>
      </c>
      <c r="H86" s="40" t="str">
        <f>+Español!H86</f>
        <v>-</v>
      </c>
      <c r="I86" s="96"/>
      <c r="J86" s="97"/>
    </row>
    <row r="87" spans="2:10" ht="92.25" customHeight="1" x14ac:dyDescent="0.25">
      <c r="B87" s="35">
        <f>Español!B87</f>
        <v>43762</v>
      </c>
      <c r="C87" s="37" t="s">
        <v>22</v>
      </c>
      <c r="D87" s="26">
        <f>Español!D87</f>
        <v>16844</v>
      </c>
      <c r="E87" s="40">
        <f>+Español!E87</f>
        <v>224913.52</v>
      </c>
      <c r="F87" s="40">
        <f>+Español!F87</f>
        <v>13.352738066967465</v>
      </c>
      <c r="G87" s="40">
        <f>+Español!G87</f>
        <v>13.35</v>
      </c>
      <c r="H87" s="40">
        <f>+Español!H87</f>
        <v>13.39</v>
      </c>
      <c r="I87" s="137" t="s">
        <v>53</v>
      </c>
      <c r="J87" s="138"/>
    </row>
    <row r="88" spans="2:10" ht="89.25" customHeight="1" x14ac:dyDescent="0.25">
      <c r="B88" s="35">
        <f>Español!B88</f>
        <v>43761</v>
      </c>
      <c r="C88" s="37" t="s">
        <v>22</v>
      </c>
      <c r="D88" s="26">
        <f>Español!D88</f>
        <v>31000</v>
      </c>
      <c r="E88" s="40">
        <f>+Español!E88</f>
        <v>437776.47</v>
      </c>
      <c r="F88" s="40">
        <f>+Español!F88</f>
        <v>14.121821612903226</v>
      </c>
      <c r="G88" s="40">
        <f>+Español!G88</f>
        <v>14.05</v>
      </c>
      <c r="H88" s="40">
        <f>+Español!H88</f>
        <v>14.18</v>
      </c>
      <c r="I88" s="115" t="s">
        <v>53</v>
      </c>
      <c r="J88" s="116"/>
    </row>
    <row r="89" spans="2:10" ht="92.25" customHeight="1" x14ac:dyDescent="0.25">
      <c r="B89" s="35">
        <f>Español!B89</f>
        <v>43760</v>
      </c>
      <c r="C89" s="37" t="s">
        <v>22</v>
      </c>
      <c r="D89" s="26">
        <f>Español!D89</f>
        <v>46314</v>
      </c>
      <c r="E89" s="40">
        <f>+Español!E89</f>
        <v>661918.25</v>
      </c>
      <c r="F89" s="40">
        <f>+Español!F89</f>
        <v>14.291968951073109</v>
      </c>
      <c r="G89" s="40">
        <f>+Español!G89</f>
        <v>14.2</v>
      </c>
      <c r="H89" s="40">
        <f>+Español!H89</f>
        <v>14.39</v>
      </c>
      <c r="I89" s="115" t="s">
        <v>53</v>
      </c>
      <c r="J89" s="116"/>
    </row>
    <row r="90" spans="2:10" ht="18" customHeight="1" x14ac:dyDescent="0.25">
      <c r="B90" s="35">
        <f>Español!B90</f>
        <v>43759</v>
      </c>
      <c r="C90" s="37" t="str">
        <f>Español!C90</f>
        <v>NO</v>
      </c>
      <c r="D90" s="26" t="str">
        <f>Español!D90</f>
        <v>-</v>
      </c>
      <c r="E90" s="40" t="str">
        <f>+Español!E90</f>
        <v>-</v>
      </c>
      <c r="F90" s="40" t="str">
        <f>+Español!F90</f>
        <v>-</v>
      </c>
      <c r="G90" s="40" t="str">
        <f>+Español!G90</f>
        <v>-</v>
      </c>
      <c r="H90" s="40" t="str">
        <f>+Español!H90</f>
        <v>-</v>
      </c>
      <c r="I90" s="96"/>
      <c r="J90" s="97"/>
    </row>
    <row r="91" spans="2:10" ht="18" customHeight="1" x14ac:dyDescent="0.25">
      <c r="B91" s="35">
        <f>Español!B91</f>
        <v>43758</v>
      </c>
      <c r="C91" s="37" t="str">
        <f>Español!C91</f>
        <v>NO</v>
      </c>
      <c r="D91" s="26" t="str">
        <f>Español!D91</f>
        <v>-</v>
      </c>
      <c r="E91" s="40" t="str">
        <f>+Español!E91</f>
        <v>-</v>
      </c>
      <c r="F91" s="40" t="str">
        <f>+Español!F91</f>
        <v>-</v>
      </c>
      <c r="G91" s="40" t="str">
        <f>+Español!G91</f>
        <v>-</v>
      </c>
      <c r="H91" s="40" t="str">
        <f>+Español!H91</f>
        <v>-</v>
      </c>
      <c r="I91" s="96"/>
      <c r="J91" s="97"/>
    </row>
    <row r="92" spans="2:10" ht="18" customHeight="1" x14ac:dyDescent="0.25">
      <c r="B92" s="35">
        <f>Español!B92</f>
        <v>43757</v>
      </c>
      <c r="C92" s="37" t="str">
        <f>Español!C92</f>
        <v>NO</v>
      </c>
      <c r="D92" s="26" t="str">
        <f>Español!D92</f>
        <v>-</v>
      </c>
      <c r="E92" s="40" t="str">
        <f>+Español!E92</f>
        <v>-</v>
      </c>
      <c r="F92" s="40" t="str">
        <f>+Español!F92</f>
        <v>-</v>
      </c>
      <c r="G92" s="40" t="str">
        <f>+Español!G92</f>
        <v>-</v>
      </c>
      <c r="H92" s="40" t="str">
        <f>+Español!H92</f>
        <v>-</v>
      </c>
      <c r="I92" s="137"/>
      <c r="J92" s="138"/>
    </row>
    <row r="93" spans="2:10" ht="18" customHeight="1" x14ac:dyDescent="0.25">
      <c r="B93" s="35">
        <f>Español!B93</f>
        <v>43756</v>
      </c>
      <c r="C93" s="37" t="str">
        <f>Español!C93</f>
        <v>NO</v>
      </c>
      <c r="D93" s="26" t="str">
        <f>Español!D93</f>
        <v>-</v>
      </c>
      <c r="E93" s="40" t="str">
        <f>+Español!E93</f>
        <v>-</v>
      </c>
      <c r="F93" s="40" t="str">
        <f>+Español!F93</f>
        <v>-</v>
      </c>
      <c r="G93" s="40" t="str">
        <f>+Español!G93</f>
        <v>-</v>
      </c>
      <c r="H93" s="40" t="str">
        <f>+Español!H93</f>
        <v>-</v>
      </c>
      <c r="I93" s="137"/>
      <c r="J93" s="138"/>
    </row>
    <row r="94" spans="2:10" ht="18" customHeight="1" x14ac:dyDescent="0.25">
      <c r="B94" s="35">
        <f>Español!B94</f>
        <v>43755</v>
      </c>
      <c r="C94" s="37" t="str">
        <f>Español!C94</f>
        <v>NO</v>
      </c>
      <c r="D94" s="26" t="str">
        <f>Español!D94</f>
        <v>-</v>
      </c>
      <c r="E94" s="40" t="str">
        <f>+Español!E94</f>
        <v>-</v>
      </c>
      <c r="F94" s="40" t="str">
        <f>+Español!F94</f>
        <v>-</v>
      </c>
      <c r="G94" s="40" t="str">
        <f>+Español!G94</f>
        <v>-</v>
      </c>
      <c r="H94" s="40" t="str">
        <f>+Español!H94</f>
        <v>-</v>
      </c>
      <c r="I94" s="96"/>
      <c r="J94" s="97"/>
    </row>
    <row r="95" spans="2:10" ht="18" customHeight="1" x14ac:dyDescent="0.25">
      <c r="B95" s="35">
        <f>Español!B95</f>
        <v>43754</v>
      </c>
      <c r="C95" s="37" t="str">
        <f>Español!C95</f>
        <v>NO</v>
      </c>
      <c r="D95" s="26" t="str">
        <f>Español!D95</f>
        <v>-</v>
      </c>
      <c r="E95" s="40" t="str">
        <f>+Español!E95</f>
        <v>-</v>
      </c>
      <c r="F95" s="40" t="str">
        <f>+Español!F95</f>
        <v>-</v>
      </c>
      <c r="G95" s="40" t="str">
        <f>+Español!G95</f>
        <v>-</v>
      </c>
      <c r="H95" s="40" t="str">
        <f>+Español!H95</f>
        <v>-</v>
      </c>
      <c r="I95" s="96"/>
      <c r="J95" s="97"/>
    </row>
    <row r="96" spans="2:10" ht="18" customHeight="1" x14ac:dyDescent="0.25">
      <c r="B96" s="35">
        <f>Español!B96</f>
        <v>43753</v>
      </c>
      <c r="C96" s="37" t="str">
        <f>Español!C96</f>
        <v>NO</v>
      </c>
      <c r="D96" s="26" t="str">
        <f>Español!D96</f>
        <v>-</v>
      </c>
      <c r="E96" s="40" t="str">
        <f>+Español!E96</f>
        <v>-</v>
      </c>
      <c r="F96" s="40" t="str">
        <f>+Español!F96</f>
        <v>-</v>
      </c>
      <c r="G96" s="40" t="str">
        <f>+Español!G96</f>
        <v>-</v>
      </c>
      <c r="H96" s="40" t="str">
        <f>+Español!H96</f>
        <v>-</v>
      </c>
      <c r="I96" s="96"/>
      <c r="J96" s="97"/>
    </row>
    <row r="97" spans="2:10" ht="90.75" customHeight="1" x14ac:dyDescent="0.25">
      <c r="B97" s="35">
        <f>Español!B97</f>
        <v>43752</v>
      </c>
      <c r="C97" s="37" t="s">
        <v>17</v>
      </c>
      <c r="D97" s="26">
        <f>Español!D97</f>
        <v>-25000</v>
      </c>
      <c r="E97" s="40">
        <f>+Español!E97</f>
        <v>-310200</v>
      </c>
      <c r="F97" s="40">
        <f>+Español!F97</f>
        <v>12.407999999999999</v>
      </c>
      <c r="G97" s="40">
        <f>+Español!G97</f>
        <v>12.1</v>
      </c>
      <c r="H97" s="40">
        <f>+Español!H97</f>
        <v>12.8</v>
      </c>
      <c r="I97" s="115" t="s">
        <v>53</v>
      </c>
      <c r="J97" s="116"/>
    </row>
    <row r="98" spans="2:10" ht="90.75" customHeight="1" x14ac:dyDescent="0.25">
      <c r="B98" s="35">
        <f>Español!B98</f>
        <v>43751</v>
      </c>
      <c r="C98" s="37" t="s">
        <v>17</v>
      </c>
      <c r="D98" s="26">
        <f>Español!D98</f>
        <v>-15800</v>
      </c>
      <c r="E98" s="40">
        <f>+Español!E98</f>
        <v>-188020</v>
      </c>
      <c r="F98" s="40">
        <f>+Español!F98</f>
        <v>11.9</v>
      </c>
      <c r="G98" s="40">
        <f>+Español!G98</f>
        <v>11.9</v>
      </c>
      <c r="H98" s="40">
        <f>+Español!H98</f>
        <v>11.9</v>
      </c>
      <c r="I98" s="115" t="s">
        <v>53</v>
      </c>
      <c r="J98" s="116"/>
    </row>
    <row r="99" spans="2:10" ht="18" customHeight="1" x14ac:dyDescent="0.25">
      <c r="B99" s="35">
        <f>Español!B99</f>
        <v>43750</v>
      </c>
      <c r="C99" s="37" t="str">
        <f>Español!C99</f>
        <v>NO</v>
      </c>
      <c r="D99" s="26" t="str">
        <f>Español!D99</f>
        <v>-</v>
      </c>
      <c r="E99" s="40" t="str">
        <f>+Español!E99</f>
        <v>-</v>
      </c>
      <c r="F99" s="40" t="str">
        <f>+Español!F99</f>
        <v>-</v>
      </c>
      <c r="G99" s="40" t="str">
        <f>+Español!G99</f>
        <v>-</v>
      </c>
      <c r="H99" s="40" t="str">
        <f>+Español!H99</f>
        <v>-</v>
      </c>
      <c r="I99" s="137"/>
      <c r="J99" s="138"/>
    </row>
    <row r="100" spans="2:10" ht="18" customHeight="1" x14ac:dyDescent="0.25">
      <c r="B100" s="35">
        <f>Español!B100</f>
        <v>43749</v>
      </c>
      <c r="C100" s="37" t="str">
        <f>Español!C100</f>
        <v>NO</v>
      </c>
      <c r="D100" s="26" t="str">
        <f>Español!D100</f>
        <v>-</v>
      </c>
      <c r="E100" s="40" t="str">
        <f>+Español!E100</f>
        <v>-</v>
      </c>
      <c r="F100" s="40" t="str">
        <f>+Español!F100</f>
        <v>-</v>
      </c>
      <c r="G100" s="40" t="str">
        <f>+Español!G100</f>
        <v>-</v>
      </c>
      <c r="H100" s="40" t="str">
        <f>+Español!H100</f>
        <v>-</v>
      </c>
      <c r="I100" s="96"/>
      <c r="J100" s="97"/>
    </row>
    <row r="101" spans="2:10" ht="18" customHeight="1" x14ac:dyDescent="0.25">
      <c r="B101" s="35">
        <f>Español!B101</f>
        <v>43748</v>
      </c>
      <c r="C101" s="37" t="str">
        <f>Español!C101</f>
        <v>NO</v>
      </c>
      <c r="D101" s="26" t="str">
        <f>Español!D101</f>
        <v>-</v>
      </c>
      <c r="E101" s="40" t="str">
        <f>+Español!E101</f>
        <v>-</v>
      </c>
      <c r="F101" s="40" t="str">
        <f>+Español!F101</f>
        <v>-</v>
      </c>
      <c r="G101" s="40" t="str">
        <f>+Español!G101</f>
        <v>-</v>
      </c>
      <c r="H101" s="40" t="str">
        <f>+Español!H101</f>
        <v>-</v>
      </c>
      <c r="I101" s="137"/>
      <c r="J101" s="138"/>
    </row>
    <row r="102" spans="2:10" ht="18" customHeight="1" x14ac:dyDescent="0.25">
      <c r="B102" s="35">
        <f>Español!B102</f>
        <v>43747</v>
      </c>
      <c r="C102" s="37" t="str">
        <f>Español!C102</f>
        <v>NO</v>
      </c>
      <c r="D102" s="26" t="str">
        <f>Español!D102</f>
        <v>-</v>
      </c>
      <c r="E102" s="40" t="str">
        <f>+Español!E102</f>
        <v>-</v>
      </c>
      <c r="F102" s="40" t="str">
        <f>+Español!F102</f>
        <v>-</v>
      </c>
      <c r="G102" s="40" t="str">
        <f>+Español!G102</f>
        <v>-</v>
      </c>
      <c r="H102" s="40" t="str">
        <f>+Español!H102</f>
        <v>-</v>
      </c>
      <c r="I102" s="96"/>
      <c r="J102" s="97"/>
    </row>
    <row r="103" spans="2:10" ht="18" customHeight="1" x14ac:dyDescent="0.25">
      <c r="B103" s="35">
        <f>Español!B103</f>
        <v>43746</v>
      </c>
      <c r="C103" s="37" t="str">
        <f>Español!C103</f>
        <v>NO</v>
      </c>
      <c r="D103" s="26" t="str">
        <f>Español!D103</f>
        <v>-</v>
      </c>
      <c r="E103" s="40" t="str">
        <f>+Español!E103</f>
        <v>-</v>
      </c>
      <c r="F103" s="40" t="str">
        <f>+Español!F103</f>
        <v>-</v>
      </c>
      <c r="G103" s="40" t="str">
        <f>+Español!G103</f>
        <v>-</v>
      </c>
      <c r="H103" s="40" t="str">
        <f>+Español!H103</f>
        <v>-</v>
      </c>
      <c r="I103" s="96"/>
      <c r="J103" s="97"/>
    </row>
    <row r="104" spans="2:10" ht="87" customHeight="1" x14ac:dyDescent="0.25">
      <c r="B104" s="35">
        <f>Español!B104</f>
        <v>43745</v>
      </c>
      <c r="C104" s="37" t="s">
        <v>22</v>
      </c>
      <c r="D104" s="26">
        <f>Español!D104</f>
        <v>52000</v>
      </c>
      <c r="E104" s="40">
        <f>+Español!E104</f>
        <v>777294.45</v>
      </c>
      <c r="F104" s="40">
        <f>+Español!F104</f>
        <v>14.947970192307691</v>
      </c>
      <c r="G104" s="40">
        <f>+Español!G104</f>
        <v>14.85</v>
      </c>
      <c r="H104" s="40">
        <f>+Español!H104</f>
        <v>15</v>
      </c>
      <c r="I104" s="115" t="s">
        <v>53</v>
      </c>
      <c r="J104" s="116"/>
    </row>
    <row r="105" spans="2:10" ht="87" customHeight="1" x14ac:dyDescent="0.25">
      <c r="B105" s="35">
        <f>Español!B105</f>
        <v>43744</v>
      </c>
      <c r="C105" s="37" t="s">
        <v>22</v>
      </c>
      <c r="D105" s="26">
        <f>Español!D105</f>
        <v>400</v>
      </c>
      <c r="E105" s="40">
        <f>+Español!E105</f>
        <v>5400</v>
      </c>
      <c r="F105" s="40">
        <f>+Español!F105</f>
        <v>13.5</v>
      </c>
      <c r="G105" s="40">
        <f>+Español!G105</f>
        <v>13.5</v>
      </c>
      <c r="H105" s="40">
        <f>+Español!H105</f>
        <v>13.5</v>
      </c>
      <c r="I105" s="115" t="s">
        <v>53</v>
      </c>
      <c r="J105" s="116"/>
    </row>
    <row r="106" spans="2:10" ht="18" customHeight="1" x14ac:dyDescent="0.25">
      <c r="B106" s="35">
        <f>Español!B106</f>
        <v>43743</v>
      </c>
      <c r="C106" s="37" t="str">
        <f>Español!C106</f>
        <v>NO</v>
      </c>
      <c r="D106" s="26" t="str">
        <f>Español!D106</f>
        <v>-</v>
      </c>
      <c r="E106" s="40" t="str">
        <f>+Español!E106</f>
        <v>-</v>
      </c>
      <c r="F106" s="40" t="str">
        <f>+Español!F106</f>
        <v>-</v>
      </c>
      <c r="G106" s="40" t="str">
        <f>+Español!G106</f>
        <v>-</v>
      </c>
      <c r="H106" s="40" t="str">
        <f>+Español!H106</f>
        <v>-</v>
      </c>
      <c r="I106" s="103"/>
      <c r="J106" s="102"/>
    </row>
    <row r="107" spans="2:10" ht="87" customHeight="1" x14ac:dyDescent="0.25">
      <c r="B107" s="35">
        <f>Español!B107</f>
        <v>43742</v>
      </c>
      <c r="C107" s="37" t="s">
        <v>22</v>
      </c>
      <c r="D107" s="26">
        <f>Español!D107</f>
        <v>18838</v>
      </c>
      <c r="E107" s="40">
        <f>+Español!E107</f>
        <v>265965</v>
      </c>
      <c r="F107" s="40">
        <f>+Español!F107</f>
        <v>14.118536999681496</v>
      </c>
      <c r="G107" s="40">
        <f>+Español!G107</f>
        <v>14.1</v>
      </c>
      <c r="H107" s="40">
        <f>+Español!H107</f>
        <v>14.17</v>
      </c>
      <c r="I107" s="115" t="s">
        <v>53</v>
      </c>
      <c r="J107" s="116"/>
    </row>
    <row r="108" spans="2:10" ht="18" customHeight="1" x14ac:dyDescent="0.25">
      <c r="B108" s="35">
        <f>Español!B108</f>
        <v>43741</v>
      </c>
      <c r="C108" s="37" t="str">
        <f>Español!C108</f>
        <v>NO</v>
      </c>
      <c r="D108" s="26" t="str">
        <f>Español!D108</f>
        <v>-</v>
      </c>
      <c r="E108" s="40" t="str">
        <f>+Español!E108</f>
        <v>-</v>
      </c>
      <c r="F108" s="40" t="str">
        <f>+Español!F108</f>
        <v>-</v>
      </c>
      <c r="G108" s="40" t="str">
        <f>+Español!G108</f>
        <v>-</v>
      </c>
      <c r="H108" s="40" t="str">
        <f>+Español!H108</f>
        <v>-</v>
      </c>
      <c r="I108" s="137"/>
      <c r="J108" s="138"/>
    </row>
    <row r="109" spans="2:10" ht="18" customHeight="1" x14ac:dyDescent="0.25">
      <c r="B109" s="35">
        <f>Español!B109</f>
        <v>43740</v>
      </c>
      <c r="C109" s="37" t="str">
        <f>Español!C109</f>
        <v>NO</v>
      </c>
      <c r="D109" s="26" t="str">
        <f>Español!D109</f>
        <v>-</v>
      </c>
      <c r="E109" s="40" t="str">
        <f>+Español!E109</f>
        <v>-</v>
      </c>
      <c r="F109" s="40" t="str">
        <f>+Español!F109</f>
        <v>-</v>
      </c>
      <c r="G109" s="40" t="str">
        <f>+Español!G109</f>
        <v>-</v>
      </c>
      <c r="H109" s="40" t="str">
        <f>+Español!H109</f>
        <v>-</v>
      </c>
      <c r="I109" s="137"/>
      <c r="J109" s="138"/>
    </row>
    <row r="110" spans="2:10" ht="18" customHeight="1" x14ac:dyDescent="0.25">
      <c r="B110" s="35">
        <f>Español!B110</f>
        <v>43739</v>
      </c>
      <c r="C110" s="37" t="str">
        <f>Español!C110</f>
        <v>NO</v>
      </c>
      <c r="D110" s="26" t="str">
        <f>Español!D110</f>
        <v>-</v>
      </c>
      <c r="E110" s="40" t="str">
        <f>+Español!E110</f>
        <v>-</v>
      </c>
      <c r="F110" s="40" t="str">
        <f>+Español!F110</f>
        <v>-</v>
      </c>
      <c r="G110" s="40" t="str">
        <f>+Español!G110</f>
        <v>-</v>
      </c>
      <c r="H110" s="40" t="str">
        <f>+Español!H110</f>
        <v>-</v>
      </c>
      <c r="I110" s="137"/>
      <c r="J110" s="138"/>
    </row>
    <row r="111" spans="2:10" ht="18" customHeight="1" x14ac:dyDescent="0.25">
      <c r="B111" s="35">
        <f>Español!B111</f>
        <v>43738</v>
      </c>
      <c r="C111" s="37" t="str">
        <f>Español!C111</f>
        <v>NO</v>
      </c>
      <c r="D111" s="26" t="str">
        <f>Español!D111</f>
        <v>-</v>
      </c>
      <c r="E111" s="40" t="str">
        <f>+Español!E111</f>
        <v>-</v>
      </c>
      <c r="F111" s="40" t="str">
        <f>+Español!F111</f>
        <v>-</v>
      </c>
      <c r="G111" s="40" t="str">
        <f>+Español!G111</f>
        <v>-</v>
      </c>
      <c r="H111" s="40" t="str">
        <f>+Español!H111</f>
        <v>-</v>
      </c>
      <c r="I111" s="137"/>
      <c r="J111" s="138"/>
    </row>
    <row r="112" spans="2:10" ht="18" customHeight="1" x14ac:dyDescent="0.25">
      <c r="B112" s="35">
        <f>Español!B112</f>
        <v>43737</v>
      </c>
      <c r="C112" s="37" t="str">
        <f>Español!C112</f>
        <v>NO</v>
      </c>
      <c r="D112" s="26" t="str">
        <f>Español!D112</f>
        <v>-</v>
      </c>
      <c r="E112" s="40" t="str">
        <f>+Español!E112</f>
        <v>-</v>
      </c>
      <c r="F112" s="40" t="str">
        <f>+Español!F112</f>
        <v>-</v>
      </c>
      <c r="G112" s="40" t="str">
        <f>+Español!G112</f>
        <v>-</v>
      </c>
      <c r="H112" s="40" t="str">
        <f>+Español!H112</f>
        <v>-</v>
      </c>
      <c r="I112" s="137"/>
      <c r="J112" s="138"/>
    </row>
    <row r="113" spans="2:10" ht="18" customHeight="1" x14ac:dyDescent="0.25">
      <c r="B113" s="35">
        <f>Español!B113</f>
        <v>43736</v>
      </c>
      <c r="C113" s="37" t="str">
        <f>Español!C113</f>
        <v>NO</v>
      </c>
      <c r="D113" s="26" t="str">
        <f>Español!D113</f>
        <v>-</v>
      </c>
      <c r="E113" s="40" t="str">
        <f>+Español!E113</f>
        <v>-</v>
      </c>
      <c r="F113" s="40" t="str">
        <f>+Español!F113</f>
        <v>-</v>
      </c>
      <c r="G113" s="40" t="str">
        <f>+Español!G113</f>
        <v>-</v>
      </c>
      <c r="H113" s="40" t="str">
        <f>+Español!H113</f>
        <v>-</v>
      </c>
      <c r="I113" s="96"/>
      <c r="J113" s="97"/>
    </row>
    <row r="114" spans="2:10" ht="18" customHeight="1" x14ac:dyDescent="0.25">
      <c r="B114" s="35">
        <f>Español!B114</f>
        <v>43735</v>
      </c>
      <c r="C114" s="37" t="str">
        <f>Español!C114</f>
        <v>NO</v>
      </c>
      <c r="D114" s="26" t="str">
        <f>Español!D114</f>
        <v>-</v>
      </c>
      <c r="E114" s="40" t="str">
        <f>+Español!E114</f>
        <v>-</v>
      </c>
      <c r="F114" s="40" t="str">
        <f>+Español!F114</f>
        <v>-</v>
      </c>
      <c r="G114" s="40" t="str">
        <f>+Español!G114</f>
        <v>-</v>
      </c>
      <c r="H114" s="40" t="str">
        <f>+Español!H114</f>
        <v>-</v>
      </c>
      <c r="I114" s="137"/>
      <c r="J114" s="138"/>
    </row>
    <row r="115" spans="2:10" ht="18" customHeight="1" x14ac:dyDescent="0.25">
      <c r="B115" s="35">
        <f>Español!B115</f>
        <v>43734</v>
      </c>
      <c r="C115" s="37" t="str">
        <f>Español!C115</f>
        <v>NO</v>
      </c>
      <c r="D115" s="26" t="str">
        <f>Español!D115</f>
        <v>-</v>
      </c>
      <c r="E115" s="40" t="str">
        <f>+Español!E115</f>
        <v>-</v>
      </c>
      <c r="F115" s="40" t="str">
        <f>+Español!F115</f>
        <v>-</v>
      </c>
      <c r="G115" s="40" t="str">
        <f>+Español!G115</f>
        <v>-</v>
      </c>
      <c r="H115" s="40" t="str">
        <f>+Español!H115</f>
        <v>-</v>
      </c>
      <c r="I115" s="96"/>
      <c r="J115" s="97"/>
    </row>
    <row r="116" spans="2:10" ht="18" customHeight="1" x14ac:dyDescent="0.25">
      <c r="B116" s="35">
        <f>Español!B116</f>
        <v>43733</v>
      </c>
      <c r="C116" s="37" t="str">
        <f>Español!C116</f>
        <v>NO</v>
      </c>
      <c r="D116" s="26" t="str">
        <f>Español!D116</f>
        <v>-</v>
      </c>
      <c r="E116" s="40" t="str">
        <f>+Español!E116</f>
        <v>-</v>
      </c>
      <c r="F116" s="40" t="str">
        <f>+Español!F116</f>
        <v>-</v>
      </c>
      <c r="G116" s="40" t="str">
        <f>+Español!G116</f>
        <v>-</v>
      </c>
      <c r="H116" s="40" t="str">
        <f>+Español!H116</f>
        <v>-</v>
      </c>
      <c r="I116" s="96"/>
      <c r="J116" s="97"/>
    </row>
    <row r="117" spans="2:10" ht="18" customHeight="1" x14ac:dyDescent="0.25">
      <c r="B117" s="35">
        <f>Español!B117</f>
        <v>43732</v>
      </c>
      <c r="C117" s="37" t="str">
        <f>Español!C117</f>
        <v>NO</v>
      </c>
      <c r="D117" s="26" t="str">
        <f>Español!D117</f>
        <v>-</v>
      </c>
      <c r="E117" s="40" t="str">
        <f>+Español!E117</f>
        <v>-</v>
      </c>
      <c r="F117" s="40" t="str">
        <f>+Español!F117</f>
        <v>-</v>
      </c>
      <c r="G117" s="40" t="str">
        <f>+Español!G117</f>
        <v>-</v>
      </c>
      <c r="H117" s="40" t="str">
        <f>+Español!H117</f>
        <v>-</v>
      </c>
      <c r="I117" s="96"/>
      <c r="J117" s="97"/>
    </row>
    <row r="118" spans="2:10" ht="18" customHeight="1" x14ac:dyDescent="0.25">
      <c r="B118" s="35">
        <f>Español!B118</f>
        <v>43731</v>
      </c>
      <c r="C118" s="37" t="str">
        <f>Español!C118</f>
        <v>NO</v>
      </c>
      <c r="D118" s="26" t="str">
        <f>Español!D118</f>
        <v>-</v>
      </c>
      <c r="E118" s="40" t="str">
        <f>+Español!E118</f>
        <v>-</v>
      </c>
      <c r="F118" s="40" t="str">
        <f>+Español!F118</f>
        <v>-</v>
      </c>
      <c r="G118" s="40" t="str">
        <f>+Español!G118</f>
        <v>-</v>
      </c>
      <c r="H118" s="40" t="str">
        <f>+Español!H118</f>
        <v>-</v>
      </c>
      <c r="I118" s="96"/>
      <c r="J118" s="97"/>
    </row>
    <row r="119" spans="2:10" ht="18" customHeight="1" x14ac:dyDescent="0.25">
      <c r="B119" s="35">
        <f>Español!B119</f>
        <v>43730</v>
      </c>
      <c r="C119" s="37" t="str">
        <f>Español!C119</f>
        <v>NO</v>
      </c>
      <c r="D119" s="26" t="str">
        <f>Español!D119</f>
        <v>-</v>
      </c>
      <c r="E119" s="40" t="str">
        <f>+Español!E119</f>
        <v>-</v>
      </c>
      <c r="F119" s="40" t="str">
        <f>+Español!F119</f>
        <v>-</v>
      </c>
      <c r="G119" s="40" t="str">
        <f>+Español!G119</f>
        <v>-</v>
      </c>
      <c r="H119" s="40" t="str">
        <f>+Español!H119</f>
        <v>-</v>
      </c>
      <c r="I119" s="96"/>
      <c r="J119" s="97"/>
    </row>
    <row r="120" spans="2:10" ht="18" customHeight="1" x14ac:dyDescent="0.25">
      <c r="B120" s="35">
        <f>Español!B120</f>
        <v>43729</v>
      </c>
      <c r="C120" s="37" t="str">
        <f>Español!C120</f>
        <v>NO</v>
      </c>
      <c r="D120" s="26" t="str">
        <f>Español!D120</f>
        <v>-</v>
      </c>
      <c r="E120" s="40" t="str">
        <f>+Español!E120</f>
        <v>-</v>
      </c>
      <c r="F120" s="40" t="str">
        <f>+Español!F120</f>
        <v>-</v>
      </c>
      <c r="G120" s="40" t="str">
        <f>+Español!G120</f>
        <v>-</v>
      </c>
      <c r="H120" s="40" t="str">
        <f>+Español!H120</f>
        <v>-</v>
      </c>
      <c r="I120" s="96"/>
      <c r="J120" s="97"/>
    </row>
    <row r="121" spans="2:10" ht="90" customHeight="1" x14ac:dyDescent="0.25">
      <c r="B121" s="35">
        <f>Español!B121</f>
        <v>43728</v>
      </c>
      <c r="C121" s="37" t="s">
        <v>22</v>
      </c>
      <c r="D121" s="26">
        <f>Español!D121</f>
        <v>31000</v>
      </c>
      <c r="E121" s="40">
        <f>+Español!E121</f>
        <v>432450</v>
      </c>
      <c r="F121" s="40">
        <f>+Español!F121</f>
        <v>13.95</v>
      </c>
      <c r="G121" s="40">
        <f>+Español!G121</f>
        <v>13.95</v>
      </c>
      <c r="H121" s="40">
        <f>+Español!H121</f>
        <v>13.95</v>
      </c>
      <c r="I121" s="115" t="s">
        <v>53</v>
      </c>
      <c r="J121" s="116"/>
    </row>
    <row r="122" spans="2:10" ht="92.25" customHeight="1" x14ac:dyDescent="0.25">
      <c r="B122" s="35">
        <f>Español!B122</f>
        <v>43727</v>
      </c>
      <c r="C122" s="37" t="s">
        <v>22</v>
      </c>
      <c r="D122" s="26">
        <f>Español!D122</f>
        <v>26240</v>
      </c>
      <c r="E122" s="40">
        <f>+Español!E122</f>
        <v>389422.98</v>
      </c>
      <c r="F122" s="40">
        <f>+Español!F122</f>
        <v>14.840814786585366</v>
      </c>
      <c r="G122" s="40">
        <f>+Español!G122</f>
        <v>14.75</v>
      </c>
      <c r="H122" s="40">
        <f>+Español!H122</f>
        <v>14.95</v>
      </c>
      <c r="I122" s="115" t="s">
        <v>53</v>
      </c>
      <c r="J122" s="116"/>
    </row>
    <row r="123" spans="2:10" ht="18" customHeight="1" x14ac:dyDescent="0.25">
      <c r="B123" s="35">
        <f>Español!B123</f>
        <v>43726</v>
      </c>
      <c r="C123" s="37" t="str">
        <f>Español!C123</f>
        <v>NO</v>
      </c>
      <c r="D123" s="26" t="str">
        <f>Español!D123</f>
        <v>-</v>
      </c>
      <c r="E123" s="40" t="str">
        <f>+Español!E123</f>
        <v>-</v>
      </c>
      <c r="F123" s="40" t="str">
        <f>+Español!F123</f>
        <v>-</v>
      </c>
      <c r="G123" s="40" t="str">
        <f>+Español!G123</f>
        <v>-</v>
      </c>
      <c r="H123" s="40" t="str">
        <f>+Español!H123</f>
        <v>-</v>
      </c>
      <c r="I123" s="96"/>
      <c r="J123" s="97"/>
    </row>
    <row r="124" spans="2:10" ht="18" customHeight="1" x14ac:dyDescent="0.25">
      <c r="B124" s="35">
        <f>Español!B124</f>
        <v>43725</v>
      </c>
      <c r="C124" s="37" t="str">
        <f>Español!C124</f>
        <v>NO</v>
      </c>
      <c r="D124" s="26" t="str">
        <f>Español!D124</f>
        <v>-</v>
      </c>
      <c r="E124" s="40" t="str">
        <f>+Español!E124</f>
        <v>-</v>
      </c>
      <c r="F124" s="40" t="str">
        <f>+Español!F124</f>
        <v>-</v>
      </c>
      <c r="G124" s="40" t="str">
        <f>+Español!G124</f>
        <v>-</v>
      </c>
      <c r="H124" s="40" t="str">
        <f>+Español!H124</f>
        <v>-</v>
      </c>
      <c r="I124" s="96"/>
      <c r="J124" s="97"/>
    </row>
    <row r="125" spans="2:10" ht="18" customHeight="1" x14ac:dyDescent="0.25">
      <c r="B125" s="35">
        <f>Español!B125</f>
        <v>43724</v>
      </c>
      <c r="C125" s="37" t="str">
        <f>Español!C125</f>
        <v>NO</v>
      </c>
      <c r="D125" s="26" t="str">
        <f>Español!D125</f>
        <v>-</v>
      </c>
      <c r="E125" s="40" t="str">
        <f>+Español!E125</f>
        <v>-</v>
      </c>
      <c r="F125" s="40" t="str">
        <f>+Español!F125</f>
        <v>-</v>
      </c>
      <c r="G125" s="40" t="str">
        <f>+Español!G125</f>
        <v>-</v>
      </c>
      <c r="H125" s="40" t="str">
        <f>+Español!H125</f>
        <v>-</v>
      </c>
      <c r="I125" s="137"/>
      <c r="J125" s="138"/>
    </row>
    <row r="126" spans="2:10" ht="18" customHeight="1" x14ac:dyDescent="0.25">
      <c r="B126" s="35">
        <f>Español!B126</f>
        <v>43723</v>
      </c>
      <c r="C126" s="37" t="str">
        <f>Español!C126</f>
        <v>NO</v>
      </c>
      <c r="D126" s="26" t="str">
        <f>Español!D126</f>
        <v>-</v>
      </c>
      <c r="E126" s="40" t="str">
        <f>+Español!E126</f>
        <v>-</v>
      </c>
      <c r="F126" s="40" t="str">
        <f>+Español!F126</f>
        <v>-</v>
      </c>
      <c r="G126" s="40" t="str">
        <f>+Español!G126</f>
        <v>-</v>
      </c>
      <c r="H126" s="40" t="str">
        <f>+Español!H126</f>
        <v>-</v>
      </c>
      <c r="I126" s="137"/>
      <c r="J126" s="138"/>
    </row>
    <row r="127" spans="2:10" ht="18" customHeight="1" x14ac:dyDescent="0.25">
      <c r="B127" s="35">
        <f>Español!B127</f>
        <v>43722</v>
      </c>
      <c r="C127" s="37" t="str">
        <f>Español!C127</f>
        <v>NO</v>
      </c>
      <c r="D127" s="26" t="str">
        <f>Español!D127</f>
        <v>-</v>
      </c>
      <c r="E127" s="40" t="str">
        <f>+Español!E127</f>
        <v>-</v>
      </c>
      <c r="F127" s="40" t="str">
        <f>+Español!F127</f>
        <v>-</v>
      </c>
      <c r="G127" s="40" t="str">
        <f>+Español!G127</f>
        <v>-</v>
      </c>
      <c r="H127" s="40" t="str">
        <f>+Español!H127</f>
        <v>-</v>
      </c>
      <c r="I127" s="96"/>
      <c r="J127" s="97"/>
    </row>
    <row r="128" spans="2:10" ht="18" customHeight="1" x14ac:dyDescent="0.25">
      <c r="B128" s="35">
        <f>Español!B128</f>
        <v>43721</v>
      </c>
      <c r="C128" s="37" t="str">
        <f>Español!C128</f>
        <v>NO</v>
      </c>
      <c r="D128" s="26" t="str">
        <f>Español!D128</f>
        <v>-</v>
      </c>
      <c r="E128" s="40" t="str">
        <f>+Español!E128</f>
        <v>-</v>
      </c>
      <c r="F128" s="40" t="str">
        <f>+Español!F128</f>
        <v>-</v>
      </c>
      <c r="G128" s="40" t="str">
        <f>+Español!G128</f>
        <v>-</v>
      </c>
      <c r="H128" s="40" t="str">
        <f>+Español!H128</f>
        <v>-</v>
      </c>
      <c r="I128" s="96"/>
      <c r="J128" s="97"/>
    </row>
    <row r="129" spans="2:10" ht="18" customHeight="1" x14ac:dyDescent="0.25">
      <c r="B129" s="35">
        <f>Español!B129</f>
        <v>43720</v>
      </c>
      <c r="C129" s="37" t="str">
        <f>Español!C129</f>
        <v>NO</v>
      </c>
      <c r="D129" s="26" t="str">
        <f>Español!D129</f>
        <v>-</v>
      </c>
      <c r="E129" s="40" t="str">
        <f>+Español!E129</f>
        <v>-</v>
      </c>
      <c r="F129" s="40" t="str">
        <f>+Español!F129</f>
        <v>-</v>
      </c>
      <c r="G129" s="40" t="str">
        <f>+Español!G129</f>
        <v>-</v>
      </c>
      <c r="H129" s="40" t="str">
        <f>+Español!H129</f>
        <v>-</v>
      </c>
      <c r="I129" s="137"/>
      <c r="J129" s="138"/>
    </row>
    <row r="130" spans="2:10" ht="18" customHeight="1" x14ac:dyDescent="0.25">
      <c r="B130" s="35">
        <f>Español!B130</f>
        <v>43719</v>
      </c>
      <c r="C130" s="37" t="str">
        <f>Español!C130</f>
        <v>NO</v>
      </c>
      <c r="D130" s="26" t="str">
        <f>Español!D130</f>
        <v>-</v>
      </c>
      <c r="E130" s="40" t="str">
        <f>+Español!E130</f>
        <v>-</v>
      </c>
      <c r="F130" s="40" t="str">
        <f>+Español!F130</f>
        <v>-</v>
      </c>
      <c r="G130" s="40" t="str">
        <f>+Español!G130</f>
        <v>-</v>
      </c>
      <c r="H130" s="40" t="str">
        <f>+Español!H130</f>
        <v>-</v>
      </c>
      <c r="I130" s="96"/>
      <c r="J130" s="97"/>
    </row>
    <row r="131" spans="2:10" ht="18" customHeight="1" x14ac:dyDescent="0.25">
      <c r="B131" s="35">
        <f>Español!B131</f>
        <v>43718</v>
      </c>
      <c r="C131" s="37" t="str">
        <f>Español!C131</f>
        <v>NO</v>
      </c>
      <c r="D131" s="26" t="str">
        <f>Español!D131</f>
        <v>-</v>
      </c>
      <c r="E131" s="40" t="str">
        <f>+Español!E131</f>
        <v>-</v>
      </c>
      <c r="F131" s="40" t="str">
        <f>+Español!F131</f>
        <v>-</v>
      </c>
      <c r="G131" s="40" t="str">
        <f>+Español!G131</f>
        <v>-</v>
      </c>
      <c r="H131" s="40" t="str">
        <f>+Español!H131</f>
        <v>-</v>
      </c>
      <c r="I131" s="137"/>
      <c r="J131" s="138"/>
    </row>
    <row r="132" spans="2:10" ht="90.75" customHeight="1" x14ac:dyDescent="0.25">
      <c r="B132" s="35">
        <f>Español!B132</f>
        <v>43717</v>
      </c>
      <c r="C132" s="37" t="s">
        <v>22</v>
      </c>
      <c r="D132" s="26">
        <f>Español!D132</f>
        <v>48328</v>
      </c>
      <c r="E132" s="40">
        <f>+Español!E132</f>
        <v>549180.13</v>
      </c>
      <c r="F132" s="40">
        <f>+Español!F132</f>
        <v>11.363601431882138</v>
      </c>
      <c r="G132" s="40">
        <f>+Español!G132</f>
        <v>11.25</v>
      </c>
      <c r="H132" s="40">
        <f>+Español!H132</f>
        <v>11.46</v>
      </c>
      <c r="I132" s="115" t="s">
        <v>53</v>
      </c>
      <c r="J132" s="116"/>
    </row>
    <row r="133" spans="2:10" ht="18" customHeight="1" x14ac:dyDescent="0.25">
      <c r="B133" s="35">
        <f>Español!B133</f>
        <v>43716</v>
      </c>
      <c r="C133" s="37" t="str">
        <f>Español!C133</f>
        <v>NO</v>
      </c>
      <c r="D133" s="26" t="str">
        <f>Español!D133</f>
        <v>-</v>
      </c>
      <c r="E133" s="40" t="str">
        <f>+Español!E133</f>
        <v>-</v>
      </c>
      <c r="F133" s="40" t="str">
        <f>+Español!F133</f>
        <v>-</v>
      </c>
      <c r="G133" s="40" t="str">
        <f>+Español!G133</f>
        <v>-</v>
      </c>
      <c r="H133" s="40" t="str">
        <f>+Español!H133</f>
        <v>-</v>
      </c>
      <c r="I133" s="96"/>
      <c r="J133" s="97"/>
    </row>
    <row r="134" spans="2:10" ht="18" customHeight="1" x14ac:dyDescent="0.25">
      <c r="B134" s="35">
        <f>Español!B134</f>
        <v>43715</v>
      </c>
      <c r="C134" s="37" t="str">
        <f>Español!C134</f>
        <v>NO</v>
      </c>
      <c r="D134" s="26" t="str">
        <f>Español!D134</f>
        <v>-</v>
      </c>
      <c r="E134" s="40" t="str">
        <f>+Español!E134</f>
        <v>-</v>
      </c>
      <c r="F134" s="40" t="str">
        <f>+Español!F134</f>
        <v>-</v>
      </c>
      <c r="G134" s="40" t="str">
        <f>+Español!G134</f>
        <v>-</v>
      </c>
      <c r="H134" s="40" t="str">
        <f>+Español!H134</f>
        <v>-</v>
      </c>
      <c r="I134" s="96"/>
      <c r="J134" s="97"/>
    </row>
    <row r="135" spans="2:10" ht="18" customHeight="1" x14ac:dyDescent="0.25">
      <c r="B135" s="35">
        <f>Español!B135</f>
        <v>43714</v>
      </c>
      <c r="C135" s="37" t="str">
        <f>Español!C135</f>
        <v>NO</v>
      </c>
      <c r="D135" s="26" t="str">
        <f>Español!D135</f>
        <v>-</v>
      </c>
      <c r="E135" s="40" t="str">
        <f>+Español!E135</f>
        <v>-</v>
      </c>
      <c r="F135" s="40" t="str">
        <f>+Español!F135</f>
        <v>-</v>
      </c>
      <c r="G135" s="40" t="str">
        <f>+Español!G135</f>
        <v>-</v>
      </c>
      <c r="H135" s="40" t="str">
        <f>+Español!H135</f>
        <v>-</v>
      </c>
      <c r="I135" s="96"/>
      <c r="J135" s="97"/>
    </row>
    <row r="136" spans="2:10" ht="18" customHeight="1" x14ac:dyDescent="0.25">
      <c r="B136" s="35">
        <f>Español!B136</f>
        <v>43713</v>
      </c>
      <c r="C136" s="37" t="str">
        <f>Español!C136</f>
        <v>NO</v>
      </c>
      <c r="D136" s="26" t="str">
        <f>Español!D136</f>
        <v>-</v>
      </c>
      <c r="E136" s="40" t="str">
        <f>+Español!E136</f>
        <v>-</v>
      </c>
      <c r="F136" s="40" t="str">
        <f>+Español!F136</f>
        <v>-</v>
      </c>
      <c r="G136" s="40" t="str">
        <f>+Español!G136</f>
        <v>-</v>
      </c>
      <c r="H136" s="40" t="str">
        <f>+Español!H136</f>
        <v>-</v>
      </c>
      <c r="I136" s="96"/>
      <c r="J136" s="97"/>
    </row>
    <row r="137" spans="2:10" ht="92.25" customHeight="1" x14ac:dyDescent="0.25">
      <c r="B137" s="35">
        <f>Español!B137</f>
        <v>43712</v>
      </c>
      <c r="C137" s="37" t="s">
        <v>22</v>
      </c>
      <c r="D137" s="26">
        <f>Español!D137</f>
        <v>59000</v>
      </c>
      <c r="E137" s="40">
        <f>+Español!E137</f>
        <v>648456.75</v>
      </c>
      <c r="F137" s="40">
        <f>+Español!F137</f>
        <v>10.990792372881357</v>
      </c>
      <c r="G137" s="40">
        <f>+Español!G137</f>
        <v>10.75</v>
      </c>
      <c r="H137" s="40">
        <f>+Español!H137</f>
        <v>11.05</v>
      </c>
      <c r="I137" s="115" t="s">
        <v>53</v>
      </c>
      <c r="J137" s="116"/>
    </row>
    <row r="138" spans="2:10" ht="91.5" customHeight="1" x14ac:dyDescent="0.25">
      <c r="B138" s="35">
        <f>Español!B138</f>
        <v>43711</v>
      </c>
      <c r="C138" s="37" t="s">
        <v>22</v>
      </c>
      <c r="D138" s="26">
        <f>Español!D138</f>
        <v>18547</v>
      </c>
      <c r="E138" s="40">
        <f>+Español!E138</f>
        <v>213071.42</v>
      </c>
      <c r="F138" s="40">
        <f>+Español!F138</f>
        <v>11.488187847091174</v>
      </c>
      <c r="G138" s="40">
        <f>+Español!G138</f>
        <v>11.41</v>
      </c>
      <c r="H138" s="40">
        <f>+Español!H138</f>
        <v>11.51</v>
      </c>
      <c r="I138" s="115" t="s">
        <v>53</v>
      </c>
      <c r="J138" s="116"/>
    </row>
    <row r="139" spans="2:10" ht="18" customHeight="1" x14ac:dyDescent="0.25">
      <c r="B139" s="35">
        <f>Español!B139</f>
        <v>43710</v>
      </c>
      <c r="C139" s="37" t="str">
        <f>Español!C139</f>
        <v>NO</v>
      </c>
      <c r="D139" s="26" t="str">
        <f>Español!D139</f>
        <v>-</v>
      </c>
      <c r="E139" s="40" t="str">
        <f>+Español!E139</f>
        <v>-</v>
      </c>
      <c r="F139" s="40" t="str">
        <f>+Español!F139</f>
        <v>-</v>
      </c>
      <c r="G139" s="40" t="str">
        <f>+Español!G139</f>
        <v>-</v>
      </c>
      <c r="H139" s="40" t="str">
        <f>+Español!H139</f>
        <v>-</v>
      </c>
      <c r="I139" s="96"/>
      <c r="J139" s="97"/>
    </row>
    <row r="140" spans="2:10" ht="18" customHeight="1" x14ac:dyDescent="0.25">
      <c r="B140" s="35">
        <f>Español!B140</f>
        <v>43709</v>
      </c>
      <c r="C140" s="37" t="str">
        <f>Español!C140</f>
        <v>NO</v>
      </c>
      <c r="D140" s="26" t="str">
        <f>Español!D140</f>
        <v>-</v>
      </c>
      <c r="E140" s="40" t="str">
        <f>+Español!E140</f>
        <v>-</v>
      </c>
      <c r="F140" s="40" t="str">
        <f>+Español!F140</f>
        <v>-</v>
      </c>
      <c r="G140" s="40" t="str">
        <f>+Español!G140</f>
        <v>-</v>
      </c>
      <c r="H140" s="40" t="str">
        <f>+Español!H140</f>
        <v>-</v>
      </c>
      <c r="I140" s="96"/>
      <c r="J140" s="97"/>
    </row>
    <row r="141" spans="2:10" ht="86.25" customHeight="1" x14ac:dyDescent="0.25">
      <c r="B141" s="35">
        <f>Español!B141</f>
        <v>43708</v>
      </c>
      <c r="C141" s="37" t="s">
        <v>22</v>
      </c>
      <c r="D141" s="26">
        <f>Español!D141</f>
        <v>18601</v>
      </c>
      <c r="E141" s="40">
        <f>+Español!E141</f>
        <v>206184.95</v>
      </c>
      <c r="F141" s="40">
        <f>+Español!F141</f>
        <v>11.084616418472125</v>
      </c>
      <c r="G141" s="40">
        <f>+Español!G141</f>
        <v>10.7</v>
      </c>
      <c r="H141" s="40">
        <f>+Español!H141</f>
        <v>11.23</v>
      </c>
      <c r="I141" s="115" t="s">
        <v>53</v>
      </c>
      <c r="J141" s="116"/>
    </row>
    <row r="142" spans="2:10" ht="87" customHeight="1" x14ac:dyDescent="0.25">
      <c r="B142" s="35">
        <f>Español!B142</f>
        <v>43707</v>
      </c>
      <c r="C142" s="37" t="s">
        <v>22</v>
      </c>
      <c r="D142" s="26">
        <f>Español!D142</f>
        <v>42256</v>
      </c>
      <c r="E142" s="40">
        <f>+Español!E142</f>
        <v>570301.37</v>
      </c>
      <c r="F142" s="40">
        <f>+Español!F142</f>
        <v>13.496340638015903</v>
      </c>
      <c r="G142" s="40">
        <f>+Español!G142</f>
        <v>13.15</v>
      </c>
      <c r="H142" s="40">
        <f>+Español!H142</f>
        <v>13.85</v>
      </c>
      <c r="I142" s="115" t="s">
        <v>53</v>
      </c>
      <c r="J142" s="116"/>
    </row>
    <row r="143" spans="2:10" ht="90" customHeight="1" x14ac:dyDescent="0.25">
      <c r="B143" s="35">
        <f>Español!B143</f>
        <v>43706</v>
      </c>
      <c r="C143" s="37" t="s">
        <v>22</v>
      </c>
      <c r="D143" s="26">
        <f>Español!D143</f>
        <v>24745</v>
      </c>
      <c r="E143" s="40">
        <f>+Español!E143</f>
        <v>335206.75</v>
      </c>
      <c r="F143" s="40">
        <f>+Español!F143</f>
        <v>13.546443726005254</v>
      </c>
      <c r="G143" s="40">
        <f>+Español!G143</f>
        <v>13.5</v>
      </c>
      <c r="H143" s="40">
        <f>+Español!H143</f>
        <v>13.65</v>
      </c>
      <c r="I143" s="115" t="s">
        <v>53</v>
      </c>
      <c r="J143" s="116"/>
    </row>
    <row r="144" spans="2:10" ht="90" customHeight="1" x14ac:dyDescent="0.25">
      <c r="B144" s="35">
        <f>Español!B144</f>
        <v>43705</v>
      </c>
      <c r="C144" s="37" t="s">
        <v>22</v>
      </c>
      <c r="D144" s="26">
        <f>Español!D144</f>
        <v>31164</v>
      </c>
      <c r="E144" s="40">
        <f>+Español!E144</f>
        <v>409160.96000000002</v>
      </c>
      <c r="F144" s="40">
        <f>+Español!F144</f>
        <v>13.129282505455013</v>
      </c>
      <c r="G144" s="40">
        <f>+Español!G144</f>
        <v>13.1</v>
      </c>
      <c r="H144" s="40">
        <f>+Español!H144</f>
        <v>13.5</v>
      </c>
      <c r="I144" s="115" t="s">
        <v>53</v>
      </c>
      <c r="J144" s="116"/>
    </row>
    <row r="145" spans="2:10" ht="18" customHeight="1" x14ac:dyDescent="0.25">
      <c r="B145" s="35">
        <f>Español!B145</f>
        <v>43704</v>
      </c>
      <c r="C145" s="37" t="str">
        <f>Español!C145</f>
        <v>NO</v>
      </c>
      <c r="D145" s="26" t="str">
        <f>Español!D145</f>
        <v>-</v>
      </c>
      <c r="E145" s="40" t="str">
        <f>+Español!E145</f>
        <v>-</v>
      </c>
      <c r="F145" s="40" t="str">
        <f>+Español!F145</f>
        <v>-</v>
      </c>
      <c r="G145" s="40" t="str">
        <f>+Español!G145</f>
        <v>-</v>
      </c>
      <c r="H145" s="40" t="str">
        <f>+Español!H145</f>
        <v>-</v>
      </c>
      <c r="I145" s="96"/>
      <c r="J145" s="97"/>
    </row>
    <row r="146" spans="2:10" ht="18" customHeight="1" x14ac:dyDescent="0.25">
      <c r="B146" s="35">
        <f>Español!B146</f>
        <v>43703</v>
      </c>
      <c r="C146" s="37" t="str">
        <f>Español!C146</f>
        <v>NO</v>
      </c>
      <c r="D146" s="26" t="str">
        <f>Español!D146</f>
        <v>-</v>
      </c>
      <c r="E146" s="40" t="str">
        <f>+Español!E146</f>
        <v>-</v>
      </c>
      <c r="F146" s="40" t="str">
        <f>+Español!F146</f>
        <v>-</v>
      </c>
      <c r="G146" s="40" t="str">
        <f>+Español!G146</f>
        <v>-</v>
      </c>
      <c r="H146" s="40" t="str">
        <f>+Español!H146</f>
        <v>-</v>
      </c>
      <c r="I146" s="96"/>
      <c r="J146" s="97"/>
    </row>
    <row r="147" spans="2:10" ht="18" customHeight="1" x14ac:dyDescent="0.25">
      <c r="B147" s="35">
        <f>Español!B147</f>
        <v>43702</v>
      </c>
      <c r="C147" s="37" t="str">
        <f>Español!C147</f>
        <v>NO</v>
      </c>
      <c r="D147" s="26" t="str">
        <f>Español!D147</f>
        <v>-</v>
      </c>
      <c r="E147" s="40" t="str">
        <f>+Español!E147</f>
        <v>-</v>
      </c>
      <c r="F147" s="40" t="str">
        <f>+Español!F147</f>
        <v>-</v>
      </c>
      <c r="G147" s="40" t="str">
        <f>+Español!G147</f>
        <v>-</v>
      </c>
      <c r="H147" s="40" t="str">
        <f>+Español!H147</f>
        <v>-</v>
      </c>
      <c r="I147" s="96"/>
      <c r="J147" s="97"/>
    </row>
    <row r="148" spans="2:10" ht="18" customHeight="1" x14ac:dyDescent="0.25">
      <c r="B148" s="35">
        <f>Español!B148</f>
        <v>43701</v>
      </c>
      <c r="C148" s="37" t="str">
        <f>Español!C148</f>
        <v>NO</v>
      </c>
      <c r="D148" s="26" t="str">
        <f>Español!D148</f>
        <v>-</v>
      </c>
      <c r="E148" s="40" t="str">
        <f>+Español!E148</f>
        <v>-</v>
      </c>
      <c r="F148" s="40" t="str">
        <f>+Español!F148</f>
        <v>-</v>
      </c>
      <c r="G148" s="40" t="str">
        <f>+Español!G148</f>
        <v>-</v>
      </c>
      <c r="H148" s="40" t="str">
        <f>+Español!H148</f>
        <v>-</v>
      </c>
      <c r="I148" s="96"/>
      <c r="J148" s="97"/>
    </row>
    <row r="149" spans="2:10" ht="18" customHeight="1" x14ac:dyDescent="0.25">
      <c r="B149" s="35">
        <f>Español!B149</f>
        <v>43700</v>
      </c>
      <c r="C149" s="37" t="str">
        <f>Español!C149</f>
        <v>NO</v>
      </c>
      <c r="D149" s="26" t="str">
        <f>Español!D149</f>
        <v>-</v>
      </c>
      <c r="E149" s="40" t="str">
        <f>+Español!E149</f>
        <v>-</v>
      </c>
      <c r="F149" s="40" t="str">
        <f>+Español!F149</f>
        <v>-</v>
      </c>
      <c r="G149" s="40" t="str">
        <f>+Español!G149</f>
        <v>-</v>
      </c>
      <c r="H149" s="40" t="str">
        <f>+Español!H149</f>
        <v>-</v>
      </c>
      <c r="I149" s="96"/>
      <c r="J149" s="97"/>
    </row>
    <row r="150" spans="2:10" ht="18" customHeight="1" x14ac:dyDescent="0.25">
      <c r="B150" s="35">
        <f>Español!B150</f>
        <v>43699</v>
      </c>
      <c r="C150" s="37" t="str">
        <f>Español!C150</f>
        <v>NO</v>
      </c>
      <c r="D150" s="26" t="str">
        <f>Español!D150</f>
        <v>-</v>
      </c>
      <c r="E150" s="40" t="str">
        <f>+Español!E150</f>
        <v>-</v>
      </c>
      <c r="F150" s="40" t="str">
        <f>+Español!F150</f>
        <v>-</v>
      </c>
      <c r="G150" s="40" t="str">
        <f>+Español!G150</f>
        <v>-</v>
      </c>
      <c r="H150" s="40" t="str">
        <f>+Español!H150</f>
        <v>-</v>
      </c>
      <c r="I150" s="96"/>
      <c r="J150" s="97"/>
    </row>
    <row r="151" spans="2:10" ht="88.5" customHeight="1" x14ac:dyDescent="0.25">
      <c r="B151" s="35">
        <f>Español!B151</f>
        <v>43698</v>
      </c>
      <c r="C151" s="37" t="s">
        <v>17</v>
      </c>
      <c r="D151" s="26">
        <f>Español!D151</f>
        <v>-27348</v>
      </c>
      <c r="E151" s="40">
        <f>+Español!E151</f>
        <v>-295428.34999999998</v>
      </c>
      <c r="F151" s="40">
        <f>+Español!F151</f>
        <v>10.802557773877432</v>
      </c>
      <c r="G151" s="40">
        <f>+Español!G151</f>
        <v>10.8</v>
      </c>
      <c r="H151" s="40">
        <f>+Español!H151</f>
        <v>10.85</v>
      </c>
      <c r="I151" s="115" t="s">
        <v>53</v>
      </c>
      <c r="J151" s="116"/>
    </row>
    <row r="152" spans="2:10" ht="88.5" customHeight="1" x14ac:dyDescent="0.25">
      <c r="B152" s="35">
        <f>Español!B152</f>
        <v>43697</v>
      </c>
      <c r="C152" s="37" t="s">
        <v>17</v>
      </c>
      <c r="D152" s="26">
        <f>Español!D152</f>
        <v>-15459</v>
      </c>
      <c r="E152" s="40">
        <f>+Español!E152</f>
        <v>-162000.04</v>
      </c>
      <c r="F152" s="40">
        <f>+Español!F152</f>
        <v>10.479335015201501</v>
      </c>
      <c r="G152" s="40">
        <f>+Español!G152</f>
        <v>10.45</v>
      </c>
      <c r="H152" s="40">
        <f>+Español!H152</f>
        <v>10.54</v>
      </c>
      <c r="I152" s="115" t="s">
        <v>53</v>
      </c>
      <c r="J152" s="116"/>
    </row>
    <row r="153" spans="2:10" ht="89.25" customHeight="1" x14ac:dyDescent="0.25">
      <c r="B153" s="35">
        <f>Español!B153</f>
        <v>43696</v>
      </c>
      <c r="C153" s="37" t="s">
        <v>17</v>
      </c>
      <c r="D153" s="26">
        <f>Español!D153</f>
        <v>-12115</v>
      </c>
      <c r="E153" s="40">
        <f>+Español!E153</f>
        <v>-131958.82</v>
      </c>
      <c r="F153" s="40">
        <f>+Español!F153</f>
        <v>10.892184894758564</v>
      </c>
      <c r="G153" s="40">
        <f>+Español!G153</f>
        <v>10.79</v>
      </c>
      <c r="H153" s="40">
        <f>+Español!H153</f>
        <v>11.05</v>
      </c>
      <c r="I153" s="115" t="s">
        <v>53</v>
      </c>
      <c r="J153" s="116"/>
    </row>
    <row r="154" spans="2:10" ht="18" customHeight="1" x14ac:dyDescent="0.25">
      <c r="B154" s="35">
        <f>Español!B154</f>
        <v>43695</v>
      </c>
      <c r="C154" s="37" t="str">
        <f>Español!C154</f>
        <v>NO</v>
      </c>
      <c r="D154" s="26" t="str">
        <f>Español!D154</f>
        <v>-</v>
      </c>
      <c r="E154" s="40" t="str">
        <f>+Español!E154</f>
        <v>-</v>
      </c>
      <c r="F154" s="40" t="str">
        <f>+Español!F154</f>
        <v>-</v>
      </c>
      <c r="G154" s="40" t="str">
        <f>+Español!G154</f>
        <v>-</v>
      </c>
      <c r="H154" s="40" t="str">
        <f>+Español!H154</f>
        <v>-</v>
      </c>
      <c r="I154" s="137"/>
      <c r="J154" s="138"/>
    </row>
    <row r="155" spans="2:10" ht="18" customHeight="1" x14ac:dyDescent="0.25">
      <c r="B155" s="35">
        <f>Español!B155</f>
        <v>43694</v>
      </c>
      <c r="C155" s="37" t="str">
        <f>Español!C155</f>
        <v>NO</v>
      </c>
      <c r="D155" s="26" t="str">
        <f>Español!D155</f>
        <v>-</v>
      </c>
      <c r="E155" s="40" t="str">
        <f>+Español!E155</f>
        <v>-</v>
      </c>
      <c r="F155" s="40" t="str">
        <f>+Español!F155</f>
        <v>-</v>
      </c>
      <c r="G155" s="40" t="str">
        <f>+Español!G155</f>
        <v>-</v>
      </c>
      <c r="H155" s="40" t="str">
        <f>+Español!H155</f>
        <v>-</v>
      </c>
      <c r="I155" s="96"/>
      <c r="J155" s="97"/>
    </row>
    <row r="156" spans="2:10" ht="18" customHeight="1" x14ac:dyDescent="0.25">
      <c r="B156" s="35">
        <f>Español!B156</f>
        <v>43693</v>
      </c>
      <c r="C156" s="37" t="str">
        <f>Español!C156</f>
        <v>NO</v>
      </c>
      <c r="D156" s="26" t="str">
        <f>Español!D156</f>
        <v>-</v>
      </c>
      <c r="E156" s="40" t="str">
        <f>+Español!E156</f>
        <v>-</v>
      </c>
      <c r="F156" s="40" t="str">
        <f>+Español!F156</f>
        <v>-</v>
      </c>
      <c r="G156" s="40" t="str">
        <f>+Español!G156</f>
        <v>-</v>
      </c>
      <c r="H156" s="40" t="str">
        <f>+Español!H156</f>
        <v>-</v>
      </c>
      <c r="I156" s="96"/>
      <c r="J156" s="97"/>
    </row>
    <row r="157" spans="2:10" ht="18" customHeight="1" x14ac:dyDescent="0.25">
      <c r="B157" s="35">
        <f>Español!B157</f>
        <v>43692</v>
      </c>
      <c r="C157" s="37" t="str">
        <f>Español!C157</f>
        <v>NO</v>
      </c>
      <c r="D157" s="26" t="str">
        <f>Español!D157</f>
        <v>-</v>
      </c>
      <c r="E157" s="40" t="str">
        <f>+Español!E157</f>
        <v>-</v>
      </c>
      <c r="F157" s="40" t="str">
        <f>+Español!F157</f>
        <v>-</v>
      </c>
      <c r="G157" s="40" t="str">
        <f>+Español!G157</f>
        <v>-</v>
      </c>
      <c r="H157" s="40" t="str">
        <f>+Español!H157</f>
        <v>-</v>
      </c>
      <c r="I157" s="96"/>
      <c r="J157" s="97"/>
    </row>
    <row r="158" spans="2:10" ht="18" customHeight="1" x14ac:dyDescent="0.25">
      <c r="B158" s="35">
        <f>Español!B158</f>
        <v>43691</v>
      </c>
      <c r="C158" s="37" t="str">
        <f>Español!C158</f>
        <v>NO</v>
      </c>
      <c r="D158" s="26" t="str">
        <f>Español!D158</f>
        <v>-</v>
      </c>
      <c r="E158" s="40" t="str">
        <f>+Español!E158</f>
        <v>-</v>
      </c>
      <c r="F158" s="40" t="str">
        <f>+Español!F158</f>
        <v>-</v>
      </c>
      <c r="G158" s="40" t="str">
        <f>+Español!G158</f>
        <v>-</v>
      </c>
      <c r="H158" s="40" t="str">
        <f>+Español!H158</f>
        <v>-</v>
      </c>
      <c r="I158" s="137"/>
      <c r="J158" s="138"/>
    </row>
    <row r="159" spans="2:10" ht="18" customHeight="1" x14ac:dyDescent="0.25">
      <c r="B159" s="35">
        <f>Español!B159</f>
        <v>43690</v>
      </c>
      <c r="C159" s="37" t="str">
        <f>Español!C159</f>
        <v>NO</v>
      </c>
      <c r="D159" s="26" t="str">
        <f>Español!D159</f>
        <v>-</v>
      </c>
      <c r="E159" s="40" t="str">
        <f>+Español!E159</f>
        <v>-</v>
      </c>
      <c r="F159" s="40" t="str">
        <f>+Español!F159</f>
        <v>-</v>
      </c>
      <c r="G159" s="40" t="str">
        <f>+Español!G159</f>
        <v>-</v>
      </c>
      <c r="H159" s="40" t="str">
        <f>+Español!H159</f>
        <v>-</v>
      </c>
      <c r="I159" s="96"/>
      <c r="J159" s="97"/>
    </row>
    <row r="160" spans="2:10" ht="18" customHeight="1" x14ac:dyDescent="0.25">
      <c r="B160" s="35">
        <f>Español!B160</f>
        <v>43689</v>
      </c>
      <c r="C160" s="37" t="str">
        <f>Español!C160</f>
        <v>NO</v>
      </c>
      <c r="D160" s="26" t="str">
        <f>Español!D160</f>
        <v>-</v>
      </c>
      <c r="E160" s="40" t="str">
        <f>+Español!E160</f>
        <v>-</v>
      </c>
      <c r="F160" s="40" t="str">
        <f>+Español!F160</f>
        <v>-</v>
      </c>
      <c r="G160" s="40" t="str">
        <f>+Español!G160</f>
        <v>-</v>
      </c>
      <c r="H160" s="40" t="str">
        <f>+Español!H160</f>
        <v>-</v>
      </c>
      <c r="I160" s="96"/>
      <c r="J160" s="97"/>
    </row>
    <row r="161" spans="2:10" ht="18" customHeight="1" x14ac:dyDescent="0.25">
      <c r="B161" s="35">
        <f>Español!B161</f>
        <v>43688</v>
      </c>
      <c r="C161" s="37" t="str">
        <f>Español!C161</f>
        <v>NO</v>
      </c>
      <c r="D161" s="26" t="str">
        <f>Español!D161</f>
        <v>-</v>
      </c>
      <c r="E161" s="40" t="str">
        <f>+Español!E161</f>
        <v>-</v>
      </c>
      <c r="F161" s="40" t="str">
        <f>+Español!F161</f>
        <v>-</v>
      </c>
      <c r="G161" s="40" t="str">
        <f>+Español!G161</f>
        <v>-</v>
      </c>
      <c r="H161" s="40" t="str">
        <f>+Español!H161</f>
        <v>-</v>
      </c>
      <c r="I161" s="137"/>
      <c r="J161" s="138"/>
    </row>
    <row r="162" spans="2:10" ht="18" customHeight="1" x14ac:dyDescent="0.25">
      <c r="B162" s="35">
        <f>Español!B162</f>
        <v>43687</v>
      </c>
      <c r="C162" s="37" t="str">
        <f>Español!C162</f>
        <v>NO</v>
      </c>
      <c r="D162" s="26" t="str">
        <f>Español!D162</f>
        <v>-</v>
      </c>
      <c r="E162" s="40" t="str">
        <f>+Español!E162</f>
        <v>-</v>
      </c>
      <c r="F162" s="40" t="str">
        <f>+Español!F162</f>
        <v>-</v>
      </c>
      <c r="G162" s="40" t="str">
        <f>+Español!G162</f>
        <v>-</v>
      </c>
      <c r="H162" s="40" t="str">
        <f>+Español!H162</f>
        <v>-</v>
      </c>
      <c r="I162" s="137"/>
      <c r="J162" s="138"/>
    </row>
    <row r="163" spans="2:10" ht="18" customHeight="1" x14ac:dyDescent="0.25">
      <c r="B163" s="35">
        <f>Español!B163</f>
        <v>43686</v>
      </c>
      <c r="C163" s="37" t="str">
        <f>Español!C163</f>
        <v>NO</v>
      </c>
      <c r="D163" s="26" t="str">
        <f>Español!D163</f>
        <v>-</v>
      </c>
      <c r="E163" s="40" t="str">
        <f>+Español!E163</f>
        <v>-</v>
      </c>
      <c r="F163" s="40" t="str">
        <f>+Español!F163</f>
        <v>-</v>
      </c>
      <c r="G163" s="40" t="str">
        <f>+Español!G163</f>
        <v>-</v>
      </c>
      <c r="H163" s="40" t="str">
        <f>+Español!H163</f>
        <v>-</v>
      </c>
      <c r="I163" s="137"/>
      <c r="J163" s="138"/>
    </row>
    <row r="164" spans="2:10" ht="90" customHeight="1" x14ac:dyDescent="0.25">
      <c r="B164" s="35">
        <f>Español!B164</f>
        <v>43685</v>
      </c>
      <c r="C164" s="37" t="s">
        <v>22</v>
      </c>
      <c r="D164" s="26">
        <f>Español!D164</f>
        <v>9970</v>
      </c>
      <c r="E164" s="40">
        <f>+Español!E164</f>
        <v>124415.46</v>
      </c>
      <c r="F164" s="40">
        <f>+Español!F164</f>
        <v>12.478982948846541</v>
      </c>
      <c r="G164" s="40">
        <f>+Español!G164</f>
        <v>12.3</v>
      </c>
      <c r="H164" s="40">
        <f>+Español!H164</f>
        <v>13.3</v>
      </c>
      <c r="I164" s="137" t="s">
        <v>53</v>
      </c>
      <c r="J164" s="138"/>
    </row>
    <row r="165" spans="2:10" ht="89.25" customHeight="1" x14ac:dyDescent="0.25">
      <c r="B165" s="35">
        <f>Español!B165</f>
        <v>43684</v>
      </c>
      <c r="C165" s="37" t="s">
        <v>22</v>
      </c>
      <c r="D165" s="26">
        <f>Español!D165</f>
        <v>27950</v>
      </c>
      <c r="E165" s="40">
        <f>+Español!E165</f>
        <v>374928</v>
      </c>
      <c r="F165" s="40">
        <f>+Español!F165</f>
        <v>13.414239713774597</v>
      </c>
      <c r="G165" s="40">
        <f>+Español!G165</f>
        <v>13.3</v>
      </c>
      <c r="H165" s="40">
        <f>+Español!H165</f>
        <v>13.46</v>
      </c>
      <c r="I165" s="137" t="s">
        <v>53</v>
      </c>
      <c r="J165" s="138"/>
    </row>
    <row r="166" spans="2:10" ht="18" customHeight="1" x14ac:dyDescent="0.25">
      <c r="B166" s="35">
        <f>Español!B166</f>
        <v>43683</v>
      </c>
      <c r="C166" s="37" t="str">
        <f>Español!C166</f>
        <v>NO</v>
      </c>
      <c r="D166" s="26" t="str">
        <f>Español!D166</f>
        <v>-</v>
      </c>
      <c r="E166" s="40" t="str">
        <f>+Español!E166</f>
        <v>-</v>
      </c>
      <c r="F166" s="40" t="str">
        <f>+Español!F166</f>
        <v>-</v>
      </c>
      <c r="G166" s="40" t="str">
        <f>+Español!G166</f>
        <v>-</v>
      </c>
      <c r="H166" s="40" t="str">
        <f>+Español!H166</f>
        <v>-</v>
      </c>
      <c r="I166" s="96"/>
      <c r="J166" s="97"/>
    </row>
    <row r="167" spans="2:10" ht="95.25" customHeight="1" x14ac:dyDescent="0.25">
      <c r="B167" s="35">
        <f>Español!B167</f>
        <v>43682</v>
      </c>
      <c r="C167" s="37" t="s">
        <v>22</v>
      </c>
      <c r="D167" s="26">
        <f>Español!D167</f>
        <v>21000</v>
      </c>
      <c r="E167" s="40">
        <f>+Español!E167</f>
        <v>289092.65000000002</v>
      </c>
      <c r="F167" s="40">
        <f>+Español!F167</f>
        <v>13.766316666666668</v>
      </c>
      <c r="G167" s="40">
        <f>+Español!G167</f>
        <v>13.35</v>
      </c>
      <c r="H167" s="40">
        <f>+Español!H167</f>
        <v>13.9</v>
      </c>
      <c r="I167" s="115" t="s">
        <v>53</v>
      </c>
      <c r="J167" s="116"/>
    </row>
    <row r="168" spans="2:10" ht="95.25" customHeight="1" x14ac:dyDescent="0.25">
      <c r="B168" s="35">
        <f>Español!B168</f>
        <v>43681</v>
      </c>
      <c r="C168" s="37" t="s">
        <v>22</v>
      </c>
      <c r="D168" s="26">
        <f>Español!D168</f>
        <v>4360</v>
      </c>
      <c r="E168" s="40">
        <f>+Español!E168</f>
        <v>58642.5</v>
      </c>
      <c r="F168" s="40">
        <f>+Español!F168</f>
        <v>13.450114678899082</v>
      </c>
      <c r="G168" s="40">
        <f>+Español!G168</f>
        <v>13.25</v>
      </c>
      <c r="H168" s="40">
        <f>+Español!H168</f>
        <v>13.6</v>
      </c>
      <c r="I168" s="137" t="s">
        <v>53</v>
      </c>
      <c r="J168" s="138"/>
    </row>
    <row r="169" spans="2:10" ht="95.25" customHeight="1" x14ac:dyDescent="0.25">
      <c r="B169" s="35">
        <f>Español!B169</f>
        <v>43680</v>
      </c>
      <c r="C169" s="37" t="s">
        <v>22</v>
      </c>
      <c r="D169" s="26">
        <f>Español!D169</f>
        <v>2700</v>
      </c>
      <c r="E169" s="40">
        <f>+Español!E169</f>
        <v>35934</v>
      </c>
      <c r="F169" s="40">
        <f>+Español!F169</f>
        <v>13.308888888888889</v>
      </c>
      <c r="G169" s="40">
        <f>+Español!G169</f>
        <v>13.3</v>
      </c>
      <c r="H169" s="40">
        <f>+Español!H169</f>
        <v>13.33</v>
      </c>
      <c r="I169" s="137" t="s">
        <v>53</v>
      </c>
      <c r="J169" s="138"/>
    </row>
    <row r="170" spans="2:10" ht="95.25" customHeight="1" x14ac:dyDescent="0.25">
      <c r="B170" s="35">
        <f>Español!B170</f>
        <v>43679</v>
      </c>
      <c r="C170" s="37" t="s">
        <v>22</v>
      </c>
      <c r="D170" s="26">
        <f>Español!D170</f>
        <v>0</v>
      </c>
      <c r="E170" s="40">
        <f>+Español!E170</f>
        <v>0</v>
      </c>
      <c r="F170" s="40">
        <f>+Español!F170</f>
        <v>0</v>
      </c>
      <c r="G170" s="40">
        <f>+Español!G170</f>
        <v>0</v>
      </c>
      <c r="H170" s="40">
        <f>+Español!H170</f>
        <v>0</v>
      </c>
      <c r="I170" s="137" t="s">
        <v>53</v>
      </c>
      <c r="J170" s="138"/>
    </row>
    <row r="171" spans="2:10" ht="18" customHeight="1" x14ac:dyDescent="0.25">
      <c r="B171" s="35">
        <f>Español!B171</f>
        <v>43678</v>
      </c>
      <c r="C171" s="37" t="str">
        <f>Español!C171</f>
        <v>NO</v>
      </c>
      <c r="D171" s="26" t="str">
        <f>Español!D171</f>
        <v>-</v>
      </c>
      <c r="E171" s="40" t="str">
        <f>+Español!E171</f>
        <v>-</v>
      </c>
      <c r="F171" s="40" t="str">
        <f>+Español!F171</f>
        <v>-</v>
      </c>
      <c r="G171" s="40" t="str">
        <f>+Español!G171</f>
        <v>-</v>
      </c>
      <c r="H171" s="40" t="str">
        <f>+Español!H171</f>
        <v>-</v>
      </c>
      <c r="I171" s="137"/>
      <c r="J171" s="138"/>
    </row>
    <row r="172" spans="2:10" ht="18" customHeight="1" x14ac:dyDescent="0.25">
      <c r="B172" s="35">
        <f>Español!B172</f>
        <v>43677</v>
      </c>
      <c r="C172" s="37" t="str">
        <f>Español!C172</f>
        <v>NO</v>
      </c>
      <c r="D172" s="26" t="str">
        <f>Español!D172</f>
        <v>-</v>
      </c>
      <c r="E172" s="40" t="str">
        <f>+Español!E172</f>
        <v>-</v>
      </c>
      <c r="F172" s="40" t="str">
        <f>+Español!F172</f>
        <v>-</v>
      </c>
      <c r="G172" s="40" t="str">
        <f>+Español!G172</f>
        <v>-</v>
      </c>
      <c r="H172" s="40" t="str">
        <f>+Español!H172</f>
        <v>-</v>
      </c>
      <c r="I172" s="137"/>
      <c r="J172" s="138"/>
    </row>
    <row r="173" spans="2:10" ht="18" customHeight="1" x14ac:dyDescent="0.25">
      <c r="B173" s="35">
        <f>Español!B173</f>
        <v>43676</v>
      </c>
      <c r="C173" s="37" t="str">
        <f>Español!C173</f>
        <v>NO</v>
      </c>
      <c r="D173" s="26" t="str">
        <f>Español!D173</f>
        <v>-</v>
      </c>
      <c r="E173" s="40" t="str">
        <f>+Español!E173</f>
        <v>-</v>
      </c>
      <c r="F173" s="40" t="str">
        <f>+Español!F173</f>
        <v>-</v>
      </c>
      <c r="G173" s="40" t="str">
        <f>+Español!G173</f>
        <v>-</v>
      </c>
      <c r="H173" s="40" t="str">
        <f>+Español!H173</f>
        <v>-</v>
      </c>
      <c r="I173" s="96"/>
      <c r="J173" s="97"/>
    </row>
    <row r="174" spans="2:10" ht="18" customHeight="1" x14ac:dyDescent="0.25">
      <c r="B174" s="35">
        <f>Español!B174</f>
        <v>43675</v>
      </c>
      <c r="C174" s="37" t="str">
        <f>Español!C174</f>
        <v>NO</v>
      </c>
      <c r="D174" s="26" t="str">
        <f>Español!D174</f>
        <v>-</v>
      </c>
      <c r="E174" s="40" t="str">
        <f>+Español!E174</f>
        <v>-</v>
      </c>
      <c r="F174" s="40" t="str">
        <f>+Español!F174</f>
        <v>-</v>
      </c>
      <c r="G174" s="40" t="str">
        <f>+Español!G174</f>
        <v>-</v>
      </c>
      <c r="H174" s="40" t="str">
        <f>+Español!H174</f>
        <v>-</v>
      </c>
      <c r="I174" s="96"/>
      <c r="J174" s="97"/>
    </row>
    <row r="175" spans="2:10" ht="18" customHeight="1" x14ac:dyDescent="0.25">
      <c r="B175" s="35">
        <f>Español!B175</f>
        <v>43674</v>
      </c>
      <c r="C175" s="37" t="str">
        <f>Español!C175</f>
        <v>NO</v>
      </c>
      <c r="D175" s="26" t="str">
        <f>Español!D175</f>
        <v>-</v>
      </c>
      <c r="E175" s="40" t="str">
        <f>+Español!E175</f>
        <v>-</v>
      </c>
      <c r="F175" s="40" t="str">
        <f>+Español!F175</f>
        <v>-</v>
      </c>
      <c r="G175" s="40" t="str">
        <f>+Español!G175</f>
        <v>-</v>
      </c>
      <c r="H175" s="40" t="str">
        <f>+Español!H175</f>
        <v>-</v>
      </c>
      <c r="I175" s="137"/>
      <c r="J175" s="138"/>
    </row>
    <row r="176" spans="2:10" ht="18" customHeight="1" x14ac:dyDescent="0.25">
      <c r="B176" s="35">
        <f>Español!B176</f>
        <v>43673</v>
      </c>
      <c r="C176" s="37" t="str">
        <f>Español!C176</f>
        <v>NO</v>
      </c>
      <c r="D176" s="26" t="str">
        <f>Español!D176</f>
        <v>-</v>
      </c>
      <c r="E176" s="40" t="str">
        <f>+Español!E176</f>
        <v>-</v>
      </c>
      <c r="F176" s="40" t="str">
        <f>+Español!F176</f>
        <v>-</v>
      </c>
      <c r="G176" s="40" t="str">
        <f>+Español!G176</f>
        <v>-</v>
      </c>
      <c r="H176" s="40" t="str">
        <f>+Español!H176</f>
        <v>-</v>
      </c>
      <c r="I176" s="96"/>
      <c r="J176" s="97"/>
    </row>
    <row r="177" spans="2:10" ht="18" customHeight="1" x14ac:dyDescent="0.25">
      <c r="B177" s="35">
        <f>Español!B177</f>
        <v>43672</v>
      </c>
      <c r="C177" s="37" t="str">
        <f>Español!C177</f>
        <v>NO</v>
      </c>
      <c r="D177" s="26" t="str">
        <f>Español!D177</f>
        <v>-</v>
      </c>
      <c r="E177" s="40" t="str">
        <f>+Español!E177</f>
        <v>-</v>
      </c>
      <c r="F177" s="40" t="str">
        <f>+Español!F177</f>
        <v>-</v>
      </c>
      <c r="G177" s="40" t="str">
        <f>+Español!G177</f>
        <v>-</v>
      </c>
      <c r="H177" s="40" t="str">
        <f>+Español!H177</f>
        <v>-</v>
      </c>
      <c r="I177" s="96"/>
      <c r="J177" s="97"/>
    </row>
    <row r="178" spans="2:10" ht="91.5" customHeight="1" x14ac:dyDescent="0.25">
      <c r="B178" s="35">
        <f>Español!B178</f>
        <v>43671</v>
      </c>
      <c r="C178" s="37" t="s">
        <v>22</v>
      </c>
      <c r="D178" s="26">
        <f>Español!D178</f>
        <v>12784</v>
      </c>
      <c r="E178" s="40">
        <f>+Español!E178</f>
        <v>171097.9</v>
      </c>
      <c r="F178" s="40">
        <f>+Español!F178</f>
        <v>13.383753128911138</v>
      </c>
      <c r="G178" s="40">
        <f>+Español!G178</f>
        <v>13.19</v>
      </c>
      <c r="H178" s="40">
        <f>+Español!H178</f>
        <v>13.57</v>
      </c>
      <c r="I178" s="137" t="s">
        <v>50</v>
      </c>
      <c r="J178" s="138"/>
    </row>
    <row r="179" spans="2:10" ht="18" customHeight="1" x14ac:dyDescent="0.25">
      <c r="B179" s="35">
        <f>Español!B179</f>
        <v>43670</v>
      </c>
      <c r="C179" s="37" t="str">
        <f>Español!C179</f>
        <v>NO</v>
      </c>
      <c r="D179" s="26" t="str">
        <f>Español!D179</f>
        <v>-</v>
      </c>
      <c r="E179" s="40" t="str">
        <f>+Español!E179</f>
        <v>-</v>
      </c>
      <c r="F179" s="40" t="str">
        <f>+Español!F179</f>
        <v>-</v>
      </c>
      <c r="G179" s="40" t="str">
        <f>+Español!G179</f>
        <v>-</v>
      </c>
      <c r="H179" s="40" t="str">
        <f>+Español!H179</f>
        <v>-</v>
      </c>
      <c r="I179" s="96"/>
      <c r="J179" s="97"/>
    </row>
    <row r="180" spans="2:10" ht="18" customHeight="1" x14ac:dyDescent="0.25">
      <c r="B180" s="35">
        <f>Español!B180</f>
        <v>43669</v>
      </c>
      <c r="C180" s="37" t="str">
        <f>Español!C180</f>
        <v>NO</v>
      </c>
      <c r="D180" s="26" t="str">
        <f>Español!D180</f>
        <v>-</v>
      </c>
      <c r="E180" s="40" t="str">
        <f>+Español!E180</f>
        <v>-</v>
      </c>
      <c r="F180" s="40" t="str">
        <f>+Español!F180</f>
        <v>-</v>
      </c>
      <c r="G180" s="40" t="str">
        <f>+Español!G180</f>
        <v>-</v>
      </c>
      <c r="H180" s="40" t="str">
        <f>+Español!H180</f>
        <v>-</v>
      </c>
      <c r="I180" s="96"/>
      <c r="J180" s="97"/>
    </row>
    <row r="181" spans="2:10" ht="93.75" customHeight="1" x14ac:dyDescent="0.25">
      <c r="B181" s="35">
        <f>Español!B181</f>
        <v>43668</v>
      </c>
      <c r="C181" s="37" t="s">
        <v>22</v>
      </c>
      <c r="D181" s="26">
        <f>Español!D181</f>
        <v>25483</v>
      </c>
      <c r="E181" s="40">
        <f>+Español!E181</f>
        <v>389831.31</v>
      </c>
      <c r="F181" s="40">
        <f>+Español!F181</f>
        <v>15.297700820154613</v>
      </c>
      <c r="G181" s="40">
        <f>+Español!G181</f>
        <v>15</v>
      </c>
      <c r="H181" s="40">
        <f>+Español!H181</f>
        <v>15.52</v>
      </c>
      <c r="I181" s="137" t="s">
        <v>50</v>
      </c>
      <c r="J181" s="138"/>
    </row>
    <row r="182" spans="2:10" ht="93.75" customHeight="1" x14ac:dyDescent="0.25">
      <c r="B182" s="35">
        <f>Español!B182</f>
        <v>43667</v>
      </c>
      <c r="C182" s="37" t="s">
        <v>22</v>
      </c>
      <c r="D182" s="26">
        <f>Español!D182</f>
        <v>0</v>
      </c>
      <c r="E182" s="40">
        <f>+Español!E182</f>
        <v>0</v>
      </c>
      <c r="F182" s="40">
        <f>+Español!F182</f>
        <v>0</v>
      </c>
      <c r="G182" s="40">
        <f>+Español!G182</f>
        <v>0</v>
      </c>
      <c r="H182" s="40">
        <f>+Español!H182</f>
        <v>0</v>
      </c>
      <c r="I182" s="137" t="s">
        <v>50</v>
      </c>
      <c r="J182" s="138"/>
    </row>
    <row r="183" spans="2:10" ht="93.75" customHeight="1" x14ac:dyDescent="0.25">
      <c r="B183" s="35">
        <f>Español!B183</f>
        <v>43666</v>
      </c>
      <c r="C183" s="37" t="s">
        <v>22</v>
      </c>
      <c r="D183" s="26">
        <f>Español!D183</f>
        <v>3364</v>
      </c>
      <c r="E183" s="40">
        <f>+Español!E183</f>
        <v>44009.5</v>
      </c>
      <c r="F183" s="40">
        <f>+Español!F183</f>
        <v>13.082491082045184</v>
      </c>
      <c r="G183" s="40">
        <f>+Español!G183</f>
        <v>13</v>
      </c>
      <c r="H183" s="40">
        <f>+Español!H183</f>
        <v>13.46</v>
      </c>
      <c r="I183" s="137" t="s">
        <v>50</v>
      </c>
      <c r="J183" s="138"/>
    </row>
    <row r="184" spans="2:10" ht="18" customHeight="1" x14ac:dyDescent="0.25">
      <c r="B184" s="35">
        <f>Español!B184</f>
        <v>43665</v>
      </c>
      <c r="C184" s="37" t="str">
        <f>Español!C184</f>
        <v>NO</v>
      </c>
      <c r="D184" s="26" t="str">
        <f>Español!D184</f>
        <v>-</v>
      </c>
      <c r="E184" s="40" t="str">
        <f>+Español!E184</f>
        <v>-</v>
      </c>
      <c r="F184" s="40" t="str">
        <f>+Español!F184</f>
        <v>-</v>
      </c>
      <c r="G184" s="40" t="str">
        <f>+Español!G184</f>
        <v>-</v>
      </c>
      <c r="H184" s="40" t="str">
        <f>+Español!H184</f>
        <v>-</v>
      </c>
      <c r="I184" s="96"/>
      <c r="J184" s="97"/>
    </row>
    <row r="185" spans="2:10" ht="18" customHeight="1" x14ac:dyDescent="0.25">
      <c r="B185" s="35">
        <f>Español!B185</f>
        <v>43664</v>
      </c>
      <c r="C185" s="37" t="str">
        <f>Español!C185</f>
        <v>NO</v>
      </c>
      <c r="D185" s="26" t="str">
        <f>Español!D185</f>
        <v>-</v>
      </c>
      <c r="E185" s="40" t="str">
        <f>+Español!E185</f>
        <v>-</v>
      </c>
      <c r="F185" s="40" t="str">
        <f>+Español!F185</f>
        <v>-</v>
      </c>
      <c r="G185" s="40" t="str">
        <f>+Español!G185</f>
        <v>-</v>
      </c>
      <c r="H185" s="40" t="str">
        <f>+Español!H185</f>
        <v>-</v>
      </c>
      <c r="I185" s="96"/>
      <c r="J185" s="97"/>
    </row>
    <row r="186" spans="2:10" ht="18" customHeight="1" x14ac:dyDescent="0.25">
      <c r="B186" s="35">
        <f>Español!B186</f>
        <v>43663</v>
      </c>
      <c r="C186" s="37" t="str">
        <f>Español!C186</f>
        <v>NO</v>
      </c>
      <c r="D186" s="26" t="str">
        <f>Español!D186</f>
        <v>-</v>
      </c>
      <c r="E186" s="40" t="str">
        <f>+Español!E186</f>
        <v>-</v>
      </c>
      <c r="F186" s="40" t="str">
        <f>+Español!F186</f>
        <v>-</v>
      </c>
      <c r="G186" s="40" t="str">
        <f>+Español!G186</f>
        <v>-</v>
      </c>
      <c r="H186" s="40" t="str">
        <f>+Español!H186</f>
        <v>-</v>
      </c>
      <c r="I186" s="96"/>
      <c r="J186" s="97"/>
    </row>
    <row r="187" spans="2:10" ht="93.75" customHeight="1" x14ac:dyDescent="0.25">
      <c r="B187" s="35">
        <f>Español!B187</f>
        <v>43662</v>
      </c>
      <c r="C187" s="37" t="s">
        <v>22</v>
      </c>
      <c r="D187" s="26">
        <f>Español!D187</f>
        <v>38713</v>
      </c>
      <c r="E187" s="40">
        <f>+Español!E187</f>
        <v>621529.94999999995</v>
      </c>
      <c r="F187" s="40">
        <f>+Español!F187</f>
        <v>16.05481233694108</v>
      </c>
      <c r="G187" s="40">
        <f>+Español!G187</f>
        <v>15.94</v>
      </c>
      <c r="H187" s="40">
        <f>+Español!H187</f>
        <v>16.149999999999999</v>
      </c>
      <c r="I187" s="137" t="s">
        <v>50</v>
      </c>
      <c r="J187" s="138"/>
    </row>
    <row r="188" spans="2:10" ht="18" customHeight="1" x14ac:dyDescent="0.25">
      <c r="B188" s="35">
        <f>Español!B188</f>
        <v>43661</v>
      </c>
      <c r="C188" s="37" t="str">
        <f>Español!C188</f>
        <v>NO</v>
      </c>
      <c r="D188" s="26" t="str">
        <f>Español!D188</f>
        <v>-</v>
      </c>
      <c r="E188" s="40" t="str">
        <f>+Español!E188</f>
        <v>-</v>
      </c>
      <c r="F188" s="40" t="str">
        <f>+Español!F188</f>
        <v>-</v>
      </c>
      <c r="G188" s="40" t="str">
        <f>+Español!G188</f>
        <v>-</v>
      </c>
      <c r="H188" s="40" t="str">
        <f>+Español!H188</f>
        <v>-</v>
      </c>
      <c r="I188" s="96"/>
      <c r="J188" s="97"/>
    </row>
    <row r="189" spans="2:10" ht="18" customHeight="1" x14ac:dyDescent="0.25">
      <c r="B189" s="35">
        <f>Español!B189</f>
        <v>43660</v>
      </c>
      <c r="C189" s="37" t="str">
        <f>Español!C189</f>
        <v>NO</v>
      </c>
      <c r="D189" s="26" t="str">
        <f>Español!D189</f>
        <v>-</v>
      </c>
      <c r="E189" s="40" t="str">
        <f>+Español!E189</f>
        <v>-</v>
      </c>
      <c r="F189" s="40" t="str">
        <f>+Español!F189</f>
        <v>-</v>
      </c>
      <c r="G189" s="40" t="str">
        <f>+Español!G189</f>
        <v>-</v>
      </c>
      <c r="H189" s="40" t="str">
        <f>+Español!H189</f>
        <v>-</v>
      </c>
      <c r="I189" s="96"/>
      <c r="J189" s="97"/>
    </row>
    <row r="190" spans="2:10" ht="18" customHeight="1" x14ac:dyDescent="0.25">
      <c r="B190" s="35">
        <f>Español!B190</f>
        <v>43659</v>
      </c>
      <c r="C190" s="37" t="str">
        <f>Español!C190</f>
        <v>NO</v>
      </c>
      <c r="D190" s="26" t="str">
        <f>Español!D190</f>
        <v>-</v>
      </c>
      <c r="E190" s="40" t="str">
        <f>+Español!E190</f>
        <v>-</v>
      </c>
      <c r="F190" s="40" t="str">
        <f>+Español!F190</f>
        <v>-</v>
      </c>
      <c r="G190" s="40" t="str">
        <f>+Español!G190</f>
        <v>-</v>
      </c>
      <c r="H190" s="40" t="str">
        <f>+Español!H190</f>
        <v>-</v>
      </c>
      <c r="I190" s="96"/>
      <c r="J190" s="97"/>
    </row>
    <row r="191" spans="2:10" ht="18" customHeight="1" x14ac:dyDescent="0.25">
      <c r="B191" s="35">
        <f>Español!B191</f>
        <v>43658</v>
      </c>
      <c r="C191" s="37" t="str">
        <f>Español!C191</f>
        <v>NO</v>
      </c>
      <c r="D191" s="26" t="str">
        <f>Español!D191</f>
        <v>-</v>
      </c>
      <c r="E191" s="40" t="str">
        <f>+Español!E191</f>
        <v>-</v>
      </c>
      <c r="F191" s="40" t="str">
        <f>+Español!F191</f>
        <v>-</v>
      </c>
      <c r="G191" s="40" t="str">
        <f>+Español!G191</f>
        <v>-</v>
      </c>
      <c r="H191" s="40" t="str">
        <f>+Español!H191</f>
        <v>-</v>
      </c>
      <c r="I191" s="96"/>
      <c r="J191" s="97"/>
    </row>
    <row r="192" spans="2:10" ht="18" customHeight="1" x14ac:dyDescent="0.25">
      <c r="B192" s="35">
        <f>Español!B192</f>
        <v>43657</v>
      </c>
      <c r="C192" s="37" t="str">
        <f>Español!C192</f>
        <v>NO</v>
      </c>
      <c r="D192" s="26" t="str">
        <f>Español!D192</f>
        <v>-</v>
      </c>
      <c r="E192" s="40" t="str">
        <f>+Español!E192</f>
        <v>-</v>
      </c>
      <c r="F192" s="40" t="str">
        <f>+Español!F192</f>
        <v>-</v>
      </c>
      <c r="G192" s="40" t="str">
        <f>+Español!G192</f>
        <v>-</v>
      </c>
      <c r="H192" s="40" t="str">
        <f>+Español!H192</f>
        <v>-</v>
      </c>
      <c r="I192" s="96"/>
      <c r="J192" s="97"/>
    </row>
    <row r="193" spans="2:10" ht="18" customHeight="1" x14ac:dyDescent="0.25">
      <c r="B193" s="35">
        <f>Español!B193</f>
        <v>43656</v>
      </c>
      <c r="C193" s="37" t="str">
        <f>Español!C193</f>
        <v>NO</v>
      </c>
      <c r="D193" s="26" t="str">
        <f>Español!D193</f>
        <v>-</v>
      </c>
      <c r="E193" s="40" t="str">
        <f>+Español!E193</f>
        <v>-</v>
      </c>
      <c r="F193" s="40" t="str">
        <f>+Español!F193</f>
        <v>-</v>
      </c>
      <c r="G193" s="40" t="str">
        <f>+Español!G193</f>
        <v>-</v>
      </c>
      <c r="H193" s="40" t="str">
        <f>+Español!H193</f>
        <v>-</v>
      </c>
      <c r="I193" s="96"/>
      <c r="J193" s="97"/>
    </row>
    <row r="194" spans="2:10" ht="89.25" customHeight="1" x14ac:dyDescent="0.25">
      <c r="B194" s="35">
        <f>Español!B194</f>
        <v>43655</v>
      </c>
      <c r="C194" s="37" t="s">
        <v>17</v>
      </c>
      <c r="D194" s="26">
        <f>Español!D194</f>
        <v>-13187</v>
      </c>
      <c r="E194" s="40">
        <f>+Español!E194</f>
        <v>-177710.4</v>
      </c>
      <c r="F194" s="40">
        <f>+Español!F194</f>
        <v>13.476181087434595</v>
      </c>
      <c r="G194" s="40">
        <f>+Español!G194</f>
        <v>13.35</v>
      </c>
      <c r="H194" s="40">
        <f>+Español!H194</f>
        <v>13.75</v>
      </c>
      <c r="I194" s="137" t="s">
        <v>50</v>
      </c>
      <c r="J194" s="138"/>
    </row>
    <row r="195" spans="2:10" ht="18" customHeight="1" x14ac:dyDescent="0.25">
      <c r="B195" s="35">
        <f>Español!B195</f>
        <v>43654</v>
      </c>
      <c r="C195" s="37" t="str">
        <f>Español!C195</f>
        <v>NO</v>
      </c>
      <c r="D195" s="26" t="str">
        <f>Español!D195</f>
        <v>-</v>
      </c>
      <c r="E195" s="40" t="str">
        <f>+Español!E195</f>
        <v>-</v>
      </c>
      <c r="F195" s="40" t="str">
        <f>+Español!F195</f>
        <v>-</v>
      </c>
      <c r="G195" s="40" t="str">
        <f>+Español!G195</f>
        <v>-</v>
      </c>
      <c r="H195" s="40" t="str">
        <f>+Español!H195</f>
        <v>-</v>
      </c>
      <c r="I195" s="96"/>
      <c r="J195" s="97"/>
    </row>
    <row r="196" spans="2:10" ht="18" customHeight="1" x14ac:dyDescent="0.25">
      <c r="B196" s="35">
        <f>Español!B196</f>
        <v>43653</v>
      </c>
      <c r="C196" s="37" t="str">
        <f>Español!C196</f>
        <v>NO</v>
      </c>
      <c r="D196" s="26" t="str">
        <f>Español!D196</f>
        <v>-</v>
      </c>
      <c r="E196" s="40" t="str">
        <f>+Español!E196</f>
        <v>-</v>
      </c>
      <c r="F196" s="40" t="str">
        <f>+Español!F196</f>
        <v>-</v>
      </c>
      <c r="G196" s="40" t="str">
        <f>+Español!G196</f>
        <v>-</v>
      </c>
      <c r="H196" s="40" t="str">
        <f>+Español!H196</f>
        <v>-</v>
      </c>
      <c r="I196" s="96"/>
      <c r="J196" s="97"/>
    </row>
    <row r="197" spans="2:10" ht="18" customHeight="1" x14ac:dyDescent="0.25">
      <c r="B197" s="35">
        <f>Español!B197</f>
        <v>43652</v>
      </c>
      <c r="C197" s="37" t="str">
        <f>Español!C197</f>
        <v>NO</v>
      </c>
      <c r="D197" s="26" t="str">
        <f>Español!D197</f>
        <v>-</v>
      </c>
      <c r="E197" s="40" t="str">
        <f>+Español!E197</f>
        <v>-</v>
      </c>
      <c r="F197" s="40" t="str">
        <f>+Español!F197</f>
        <v>-</v>
      </c>
      <c r="G197" s="40" t="str">
        <f>+Español!G197</f>
        <v>-</v>
      </c>
      <c r="H197" s="40" t="str">
        <f>+Español!H197</f>
        <v>-</v>
      </c>
      <c r="I197" s="96"/>
      <c r="J197" s="97"/>
    </row>
    <row r="198" spans="2:10" ht="18" customHeight="1" x14ac:dyDescent="0.25">
      <c r="B198" s="35">
        <f>Español!B198</f>
        <v>43651</v>
      </c>
      <c r="C198" s="37" t="str">
        <f>Español!C198</f>
        <v>NO</v>
      </c>
      <c r="D198" s="26" t="str">
        <f>Español!D198</f>
        <v>-</v>
      </c>
      <c r="E198" s="40" t="str">
        <f>+Español!E198</f>
        <v>-</v>
      </c>
      <c r="F198" s="40" t="str">
        <f>+Español!F198</f>
        <v>-</v>
      </c>
      <c r="G198" s="40" t="str">
        <f>+Español!G198</f>
        <v>-</v>
      </c>
      <c r="H198" s="40" t="str">
        <f>+Español!H198</f>
        <v>-</v>
      </c>
      <c r="I198" s="96"/>
      <c r="J198" s="97"/>
    </row>
    <row r="199" spans="2:10" ht="89.25" customHeight="1" x14ac:dyDescent="0.25">
      <c r="B199" s="35">
        <f>Español!B199</f>
        <v>43650</v>
      </c>
      <c r="C199" s="37" t="s">
        <v>22</v>
      </c>
      <c r="D199" s="26">
        <f>Español!D199</f>
        <v>19880</v>
      </c>
      <c r="E199" s="40">
        <f>+Español!E199</f>
        <v>304450.59999999998</v>
      </c>
      <c r="F199" s="40">
        <f>+Español!F199</f>
        <v>15.314416498993962</v>
      </c>
      <c r="G199" s="40">
        <f>+Español!G199</f>
        <v>15.25</v>
      </c>
      <c r="H199" s="40">
        <f>+Español!H199</f>
        <v>15.35</v>
      </c>
      <c r="I199" s="137" t="s">
        <v>50</v>
      </c>
      <c r="J199" s="138"/>
    </row>
    <row r="200" spans="2:10" ht="88.5" customHeight="1" x14ac:dyDescent="0.25">
      <c r="B200" s="35">
        <f>Español!B200</f>
        <v>43649</v>
      </c>
      <c r="C200" s="37" t="s">
        <v>22</v>
      </c>
      <c r="D200" s="26">
        <f>Español!D200</f>
        <v>15742</v>
      </c>
      <c r="E200" s="40">
        <f>+Español!E200</f>
        <v>243766.6</v>
      </c>
      <c r="F200" s="40">
        <f>+Español!F200</f>
        <v>15.485109897090586</v>
      </c>
      <c r="G200" s="40">
        <f>+Español!G200</f>
        <v>15.25</v>
      </c>
      <c r="H200" s="40">
        <f>+Español!H200</f>
        <v>15.65</v>
      </c>
      <c r="I200" s="137" t="s">
        <v>50</v>
      </c>
      <c r="J200" s="138"/>
    </row>
    <row r="201" spans="2:10" ht="88.5" customHeight="1" x14ac:dyDescent="0.25">
      <c r="B201" s="35">
        <f>Español!B201</f>
        <v>43648</v>
      </c>
      <c r="C201" s="37" t="s">
        <v>22</v>
      </c>
      <c r="D201" s="26">
        <f>Español!D201</f>
        <v>16691</v>
      </c>
      <c r="E201" s="40">
        <f>+Español!E201</f>
        <v>254877.50000000009</v>
      </c>
      <c r="F201" s="40">
        <f>+Español!F201</f>
        <v>15.270355281289323</v>
      </c>
      <c r="G201" s="40">
        <f>+Español!G201</f>
        <v>15.27</v>
      </c>
      <c r="H201" s="40">
        <f>+Español!H201</f>
        <v>15.28</v>
      </c>
      <c r="I201" s="137" t="s">
        <v>50</v>
      </c>
      <c r="J201" s="138"/>
    </row>
    <row r="202" spans="2:10" ht="88.5" customHeight="1" x14ac:dyDescent="0.25">
      <c r="B202" s="35">
        <f>Español!B202</f>
        <v>43647</v>
      </c>
      <c r="C202" s="37" t="s">
        <v>22</v>
      </c>
      <c r="D202" s="26">
        <f>Español!D202</f>
        <v>2247</v>
      </c>
      <c r="E202" s="40">
        <f>+Español!E202</f>
        <v>33233.129999999997</v>
      </c>
      <c r="F202" s="40">
        <f>+Español!F202</f>
        <v>14.79</v>
      </c>
      <c r="G202" s="40">
        <f>+Español!G202</f>
        <v>14.79</v>
      </c>
      <c r="H202" s="40">
        <f>+Español!H202</f>
        <v>14.79</v>
      </c>
      <c r="I202" s="137" t="s">
        <v>50</v>
      </c>
      <c r="J202" s="138"/>
    </row>
    <row r="203" spans="2:10" ht="88.5" customHeight="1" x14ac:dyDescent="0.25">
      <c r="B203" s="35">
        <f>Español!B203</f>
        <v>43646</v>
      </c>
      <c r="C203" s="37" t="s">
        <v>22</v>
      </c>
      <c r="D203" s="26">
        <f>Español!D203</f>
        <v>22416</v>
      </c>
      <c r="E203" s="40">
        <f>+Español!E203</f>
        <v>284342.2</v>
      </c>
      <c r="F203" s="40">
        <f>+Español!F203</f>
        <v>12.684787651677373</v>
      </c>
      <c r="G203" s="40">
        <f>+Español!G203</f>
        <v>12.4</v>
      </c>
      <c r="H203" s="40">
        <f>+Español!H203</f>
        <v>12.71</v>
      </c>
      <c r="I203" s="137" t="s">
        <v>50</v>
      </c>
      <c r="J203" s="138"/>
    </row>
    <row r="204" spans="2:10" ht="88.5" customHeight="1" x14ac:dyDescent="0.25">
      <c r="B204" s="35">
        <f>Español!B204</f>
        <v>43645</v>
      </c>
      <c r="C204" s="37" t="s">
        <v>22</v>
      </c>
      <c r="D204" s="26">
        <f>Español!D204</f>
        <v>11782</v>
      </c>
      <c r="E204" s="40">
        <f>+Español!E204</f>
        <v>149141.04999999999</v>
      </c>
      <c r="F204" s="40">
        <f>+Español!F204</f>
        <v>12.658381429298929</v>
      </c>
      <c r="G204" s="40">
        <f>+Español!G204</f>
        <v>12.15</v>
      </c>
      <c r="H204" s="40">
        <f>+Español!H204</f>
        <v>12.8</v>
      </c>
      <c r="I204" s="137" t="s">
        <v>50</v>
      </c>
      <c r="J204" s="138"/>
    </row>
    <row r="205" spans="2:10" ht="18" customHeight="1" x14ac:dyDescent="0.25">
      <c r="B205" s="35">
        <f>Español!B205</f>
        <v>43644</v>
      </c>
      <c r="C205" s="37" t="str">
        <f>Español!C205</f>
        <v>NO</v>
      </c>
      <c r="D205" s="26" t="str">
        <f>Español!D205</f>
        <v>-</v>
      </c>
      <c r="E205" s="40" t="str">
        <f>+Español!E205</f>
        <v>-</v>
      </c>
      <c r="F205" s="40" t="str">
        <f>+Español!F205</f>
        <v>-</v>
      </c>
      <c r="G205" s="40" t="str">
        <f>+Español!G205</f>
        <v>-</v>
      </c>
      <c r="H205" s="40" t="str">
        <f>+Español!H205</f>
        <v>-</v>
      </c>
      <c r="I205" s="145"/>
      <c r="J205" s="146"/>
    </row>
    <row r="206" spans="2:10" ht="18" customHeight="1" x14ac:dyDescent="0.25">
      <c r="B206" s="35">
        <f>Español!B206</f>
        <v>43643</v>
      </c>
      <c r="C206" s="37" t="str">
        <f>Español!C206</f>
        <v>NO</v>
      </c>
      <c r="D206" s="26" t="str">
        <f>Español!D206</f>
        <v>-</v>
      </c>
      <c r="E206" s="40" t="str">
        <f>+Español!E206</f>
        <v>-</v>
      </c>
      <c r="F206" s="40" t="str">
        <f>+Español!F206</f>
        <v>-</v>
      </c>
      <c r="G206" s="40" t="str">
        <f>+Español!G206</f>
        <v>-</v>
      </c>
      <c r="H206" s="40" t="str">
        <f>+Español!H206</f>
        <v>-</v>
      </c>
      <c r="I206" s="96"/>
      <c r="J206" s="97"/>
    </row>
    <row r="207" spans="2:10" ht="18" customHeight="1" x14ac:dyDescent="0.25">
      <c r="B207" s="35">
        <f>Español!B207</f>
        <v>43642</v>
      </c>
      <c r="C207" s="37" t="str">
        <f>Español!C207</f>
        <v>NO</v>
      </c>
      <c r="D207" s="26" t="str">
        <f>Español!D207</f>
        <v>-</v>
      </c>
      <c r="E207" s="40" t="str">
        <f>+Español!E207</f>
        <v>-</v>
      </c>
      <c r="F207" s="40" t="str">
        <f>+Español!F207</f>
        <v>-</v>
      </c>
      <c r="G207" s="40" t="str">
        <f>+Español!G207</f>
        <v>-</v>
      </c>
      <c r="H207" s="40" t="str">
        <f>+Español!H207</f>
        <v>-</v>
      </c>
      <c r="I207" s="96"/>
      <c r="J207" s="97"/>
    </row>
    <row r="208" spans="2:10" ht="18" customHeight="1" x14ac:dyDescent="0.25">
      <c r="B208" s="35">
        <f>Español!B208</f>
        <v>43641</v>
      </c>
      <c r="C208" s="37" t="str">
        <f>Español!C208</f>
        <v>NO</v>
      </c>
      <c r="D208" s="26" t="str">
        <f>Español!D208</f>
        <v>-</v>
      </c>
      <c r="E208" s="40" t="str">
        <f>+Español!E208</f>
        <v>-</v>
      </c>
      <c r="F208" s="40" t="str">
        <f>+Español!F208</f>
        <v>-</v>
      </c>
      <c r="G208" s="40" t="str">
        <f>+Español!G208</f>
        <v>-</v>
      </c>
      <c r="H208" s="40" t="str">
        <f>+Español!H208</f>
        <v>-</v>
      </c>
      <c r="I208" s="137"/>
      <c r="J208" s="138"/>
    </row>
    <row r="209" spans="2:10" ht="18" customHeight="1" x14ac:dyDescent="0.25">
      <c r="B209" s="35">
        <f>Español!B209</f>
        <v>43640</v>
      </c>
      <c r="C209" s="37" t="str">
        <f>Español!C209</f>
        <v>NO</v>
      </c>
      <c r="D209" s="26" t="str">
        <f>Español!D209</f>
        <v>-</v>
      </c>
      <c r="E209" s="40" t="str">
        <f>+Español!E209</f>
        <v>-</v>
      </c>
      <c r="F209" s="40" t="str">
        <f>+Español!F209</f>
        <v>-</v>
      </c>
      <c r="G209" s="40" t="str">
        <f>+Español!G209</f>
        <v>-</v>
      </c>
      <c r="H209" s="40" t="str">
        <f>+Español!H209</f>
        <v>-</v>
      </c>
      <c r="I209" s="137"/>
      <c r="J209" s="138"/>
    </row>
    <row r="210" spans="2:10" ht="18" customHeight="1" x14ac:dyDescent="0.25">
      <c r="B210" s="35">
        <f>Español!B210</f>
        <v>43639</v>
      </c>
      <c r="C210" s="37" t="str">
        <f>Español!C210</f>
        <v>NO</v>
      </c>
      <c r="D210" s="26" t="str">
        <f>Español!D210</f>
        <v>-</v>
      </c>
      <c r="E210" s="40" t="str">
        <f>+Español!E210</f>
        <v>-</v>
      </c>
      <c r="F210" s="40" t="str">
        <f>+Español!F210</f>
        <v>-</v>
      </c>
      <c r="G210" s="40" t="str">
        <f>+Español!G210</f>
        <v>-</v>
      </c>
      <c r="H210" s="40" t="str">
        <f>+Español!H210</f>
        <v>-</v>
      </c>
      <c r="I210" s="96"/>
      <c r="J210" s="97"/>
    </row>
    <row r="211" spans="2:10" ht="18" customHeight="1" x14ac:dyDescent="0.25">
      <c r="B211" s="35">
        <f>Español!B211</f>
        <v>43638</v>
      </c>
      <c r="C211" s="37" t="str">
        <f>Español!C211</f>
        <v>NO</v>
      </c>
      <c r="D211" s="26" t="str">
        <f>Español!D211</f>
        <v>-</v>
      </c>
      <c r="E211" s="40" t="str">
        <f>+Español!E211</f>
        <v>-</v>
      </c>
      <c r="F211" s="40" t="str">
        <f>+Español!F211</f>
        <v>-</v>
      </c>
      <c r="G211" s="40" t="str">
        <f>+Español!G211</f>
        <v>-</v>
      </c>
      <c r="H211" s="40" t="str">
        <f>+Español!H211</f>
        <v>-</v>
      </c>
      <c r="I211" s="137"/>
      <c r="J211" s="138"/>
    </row>
    <row r="212" spans="2:10" ht="18" customHeight="1" x14ac:dyDescent="0.25">
      <c r="B212" s="35">
        <f>Español!B212</f>
        <v>43637</v>
      </c>
      <c r="C212" s="37" t="str">
        <f>Español!C212</f>
        <v>NO</v>
      </c>
      <c r="D212" s="26" t="str">
        <f>Español!D212</f>
        <v>-</v>
      </c>
      <c r="E212" s="40" t="str">
        <f>+Español!E212</f>
        <v>-</v>
      </c>
      <c r="F212" s="40" t="str">
        <f>+Español!F212</f>
        <v>-</v>
      </c>
      <c r="G212" s="40" t="str">
        <f>+Español!G212</f>
        <v>-</v>
      </c>
      <c r="H212" s="40" t="str">
        <f>+Español!H212</f>
        <v>-</v>
      </c>
      <c r="I212" s="96"/>
      <c r="J212" s="97"/>
    </row>
    <row r="213" spans="2:10" ht="88.5" customHeight="1" x14ac:dyDescent="0.25">
      <c r="B213" s="35">
        <f>Español!B213</f>
        <v>43636</v>
      </c>
      <c r="C213" s="37" t="s">
        <v>22</v>
      </c>
      <c r="D213" s="26">
        <f>Español!D213</f>
        <v>26495</v>
      </c>
      <c r="E213" s="40">
        <f>+Español!E213</f>
        <v>350336.55</v>
      </c>
      <c r="F213" s="40">
        <f>+Español!F213</f>
        <v>13.222742026797508</v>
      </c>
      <c r="G213" s="40">
        <f>+Español!G213</f>
        <v>12.95</v>
      </c>
      <c r="H213" s="40">
        <f>+Español!H213</f>
        <v>13.3</v>
      </c>
      <c r="I213" s="137" t="s">
        <v>50</v>
      </c>
      <c r="J213" s="138"/>
    </row>
    <row r="214" spans="2:10" ht="18" customHeight="1" x14ac:dyDescent="0.25">
      <c r="B214" s="35">
        <f>Español!B214</f>
        <v>43635</v>
      </c>
      <c r="C214" s="37" t="str">
        <f>Español!C214</f>
        <v>NO</v>
      </c>
      <c r="D214" s="26" t="str">
        <f>Español!D214</f>
        <v>-</v>
      </c>
      <c r="E214" s="40" t="str">
        <f>+Español!E214</f>
        <v>-</v>
      </c>
      <c r="F214" s="40" t="str">
        <f>+Español!F214</f>
        <v>-</v>
      </c>
      <c r="G214" s="40" t="str">
        <f>+Español!G214</f>
        <v>-</v>
      </c>
      <c r="H214" s="40" t="str">
        <f>+Español!H214</f>
        <v>-</v>
      </c>
      <c r="I214" s="137"/>
      <c r="J214" s="138"/>
    </row>
    <row r="215" spans="2:10" ht="18" customHeight="1" x14ac:dyDescent="0.25">
      <c r="B215" s="35">
        <f>Español!B215</f>
        <v>43634</v>
      </c>
      <c r="C215" s="37" t="str">
        <f>Español!C215</f>
        <v>NO</v>
      </c>
      <c r="D215" s="26" t="str">
        <f>Español!D215</f>
        <v>-</v>
      </c>
      <c r="E215" s="40" t="str">
        <f>+Español!E215</f>
        <v>-</v>
      </c>
      <c r="F215" s="40" t="str">
        <f>+Español!F215</f>
        <v>-</v>
      </c>
      <c r="G215" s="40" t="str">
        <f>+Español!G215</f>
        <v>-</v>
      </c>
      <c r="H215" s="40" t="str">
        <f>+Español!H215</f>
        <v>-</v>
      </c>
      <c r="I215" s="96"/>
      <c r="J215" s="97"/>
    </row>
    <row r="216" spans="2:10" ht="87.75" customHeight="1" x14ac:dyDescent="0.25">
      <c r="B216" s="35">
        <f>Español!B216</f>
        <v>43633</v>
      </c>
      <c r="C216" s="37" t="s">
        <v>22</v>
      </c>
      <c r="D216" s="26">
        <f>Español!D216</f>
        <v>12998</v>
      </c>
      <c r="E216" s="40">
        <f>+Español!E216</f>
        <v>179127.8</v>
      </c>
      <c r="F216" s="40">
        <f>+Español!F216</f>
        <v>13.781181720264655</v>
      </c>
      <c r="G216" s="40">
        <f>+Español!G216</f>
        <v>13.6</v>
      </c>
      <c r="H216" s="40">
        <f>+Español!H216</f>
        <v>13.85</v>
      </c>
      <c r="I216" s="137" t="s">
        <v>50</v>
      </c>
      <c r="J216" s="138"/>
    </row>
    <row r="217" spans="2:10" ht="85.5" customHeight="1" x14ac:dyDescent="0.25">
      <c r="B217" s="35">
        <f>Español!B217</f>
        <v>43632</v>
      </c>
      <c r="C217" s="37" t="s">
        <v>22</v>
      </c>
      <c r="D217" s="26">
        <f>Español!D217</f>
        <v>11677</v>
      </c>
      <c r="E217" s="40">
        <f>+Español!E217</f>
        <v>163212.88</v>
      </c>
      <c r="F217" s="40">
        <f>+Español!F217</f>
        <v>13.977295538237561</v>
      </c>
      <c r="G217" s="40">
        <f>+Español!G217</f>
        <v>13.9</v>
      </c>
      <c r="H217" s="40">
        <f>+Español!H217</f>
        <v>14</v>
      </c>
      <c r="I217" s="137" t="s">
        <v>50</v>
      </c>
      <c r="J217" s="138"/>
    </row>
    <row r="218" spans="2:10" ht="18" customHeight="1" x14ac:dyDescent="0.25">
      <c r="B218" s="35">
        <f>Español!B218</f>
        <v>43631</v>
      </c>
      <c r="C218" s="37" t="str">
        <f>Español!C218</f>
        <v>NO</v>
      </c>
      <c r="D218" s="26" t="str">
        <f>Español!D218</f>
        <v>-</v>
      </c>
      <c r="E218" s="40" t="str">
        <f>+Español!E218</f>
        <v>-</v>
      </c>
      <c r="F218" s="40" t="str">
        <f>+Español!F218</f>
        <v>-</v>
      </c>
      <c r="G218" s="40" t="str">
        <f>+Español!G218</f>
        <v>-</v>
      </c>
      <c r="H218" s="40" t="str">
        <f>+Español!H218</f>
        <v>-</v>
      </c>
      <c r="I218" s="96"/>
      <c r="J218" s="97"/>
    </row>
    <row r="219" spans="2:10" ht="88.5" customHeight="1" x14ac:dyDescent="0.25">
      <c r="B219" s="35">
        <f>Español!B219</f>
        <v>43630</v>
      </c>
      <c r="C219" s="37" t="s">
        <v>22</v>
      </c>
      <c r="D219" s="26">
        <f>Español!D219</f>
        <v>19649</v>
      </c>
      <c r="E219" s="40">
        <f>+Español!E219</f>
        <v>265577.25</v>
      </c>
      <c r="F219" s="40">
        <f>+Español!F219</f>
        <v>13.516069520077357</v>
      </c>
      <c r="G219" s="40">
        <f>+Español!G219</f>
        <v>13.4</v>
      </c>
      <c r="H219" s="40">
        <f>+Español!H219</f>
        <v>13.75</v>
      </c>
      <c r="I219" s="137" t="s">
        <v>50</v>
      </c>
      <c r="J219" s="138"/>
    </row>
    <row r="220" spans="2:10" ht="18" customHeight="1" x14ac:dyDescent="0.25">
      <c r="B220" s="35">
        <f>Español!B220</f>
        <v>43629</v>
      </c>
      <c r="C220" s="37" t="str">
        <f>Español!C220</f>
        <v>NO</v>
      </c>
      <c r="D220" s="26" t="str">
        <f>Español!D220</f>
        <v>-</v>
      </c>
      <c r="E220" s="40" t="str">
        <f>+Español!E220</f>
        <v>-</v>
      </c>
      <c r="F220" s="40" t="str">
        <f>+Español!F220</f>
        <v>-</v>
      </c>
      <c r="G220" s="40" t="str">
        <f>+Español!G220</f>
        <v>-</v>
      </c>
      <c r="H220" s="40" t="str">
        <f>+Español!H220</f>
        <v>-</v>
      </c>
      <c r="I220" s="96"/>
      <c r="J220" s="97"/>
    </row>
    <row r="221" spans="2:10" ht="88.5" customHeight="1" x14ac:dyDescent="0.25">
      <c r="B221" s="35">
        <f>Español!B221</f>
        <v>43628</v>
      </c>
      <c r="C221" s="37" t="s">
        <v>22</v>
      </c>
      <c r="D221" s="26">
        <f>Español!D221</f>
        <v>24826</v>
      </c>
      <c r="E221" s="40">
        <f>+Español!E221</f>
        <v>344451.73</v>
      </c>
      <c r="F221" s="40">
        <f>+Español!F221</f>
        <v>13.874636671231773</v>
      </c>
      <c r="G221" s="40">
        <f>+Español!G221</f>
        <v>13.75</v>
      </c>
      <c r="H221" s="40">
        <f>+Español!H221</f>
        <v>14.16</v>
      </c>
      <c r="I221" s="137" t="s">
        <v>50</v>
      </c>
      <c r="J221" s="138"/>
    </row>
    <row r="222" spans="2:10" ht="18" customHeight="1" x14ac:dyDescent="0.25">
      <c r="B222" s="35">
        <f>Español!B222</f>
        <v>43627</v>
      </c>
      <c r="C222" s="37" t="str">
        <f>Español!C222</f>
        <v>NO</v>
      </c>
      <c r="D222" s="26" t="str">
        <f>Español!D222</f>
        <v>-</v>
      </c>
      <c r="E222" s="40" t="str">
        <f>+Español!E222</f>
        <v>-</v>
      </c>
      <c r="F222" s="40" t="str">
        <f>+Español!F222</f>
        <v>-</v>
      </c>
      <c r="G222" s="40" t="str">
        <f>+Español!G222</f>
        <v>-</v>
      </c>
      <c r="H222" s="40" t="str">
        <f>+Español!H222</f>
        <v>-</v>
      </c>
      <c r="I222" s="96"/>
      <c r="J222" s="97"/>
    </row>
    <row r="223" spans="2:10" ht="90" customHeight="1" x14ac:dyDescent="0.25">
      <c r="B223" s="35">
        <f>Español!B223</f>
        <v>43626</v>
      </c>
      <c r="C223" s="37" t="s">
        <v>22</v>
      </c>
      <c r="D223" s="26">
        <f>Español!D223</f>
        <v>14119</v>
      </c>
      <c r="E223" s="40">
        <f>+Español!E223</f>
        <v>201297.82</v>
      </c>
      <c r="F223" s="40">
        <f>+Español!F223</f>
        <v>14.257229265528721</v>
      </c>
      <c r="G223" s="40">
        <f>+Español!G223</f>
        <v>13.99</v>
      </c>
      <c r="H223" s="40">
        <f>+Español!H223</f>
        <v>14.35</v>
      </c>
      <c r="I223" s="137" t="s">
        <v>50</v>
      </c>
      <c r="J223" s="138"/>
    </row>
    <row r="224" spans="2:10" ht="89.25" customHeight="1" x14ac:dyDescent="0.25">
      <c r="B224" s="35">
        <f>Español!B224</f>
        <v>43625</v>
      </c>
      <c r="C224" s="37" t="s">
        <v>22</v>
      </c>
      <c r="D224" s="26">
        <f>Español!D224</f>
        <v>9496</v>
      </c>
      <c r="E224" s="40">
        <f>+Español!E224</f>
        <v>129711.6</v>
      </c>
      <c r="F224" s="40">
        <f>+Español!F224</f>
        <v>13.659604043807919</v>
      </c>
      <c r="G224" s="40">
        <f>+Español!G224</f>
        <v>13.45</v>
      </c>
      <c r="H224" s="40">
        <f>+Español!H224</f>
        <v>13.85</v>
      </c>
      <c r="I224" s="137" t="s">
        <v>50</v>
      </c>
      <c r="J224" s="138"/>
    </row>
    <row r="225" spans="2:10" ht="89.25" customHeight="1" x14ac:dyDescent="0.25">
      <c r="B225" s="35">
        <f>Español!B225</f>
        <v>43624</v>
      </c>
      <c r="C225" s="37" t="s">
        <v>22</v>
      </c>
      <c r="D225" s="26">
        <f>Español!D225</f>
        <v>0</v>
      </c>
      <c r="E225" s="40">
        <f>+Español!E225</f>
        <v>0</v>
      </c>
      <c r="F225" s="40">
        <f>+Español!F225</f>
        <v>0</v>
      </c>
      <c r="G225" s="40">
        <f>+Español!G225</f>
        <v>0</v>
      </c>
      <c r="H225" s="40">
        <f>+Español!H225</f>
        <v>0</v>
      </c>
      <c r="I225" s="137" t="s">
        <v>50</v>
      </c>
      <c r="J225" s="138"/>
    </row>
    <row r="226" spans="2:10" ht="18" customHeight="1" x14ac:dyDescent="0.25">
      <c r="B226" s="35">
        <f>Español!B226</f>
        <v>43623</v>
      </c>
      <c r="C226" s="37" t="str">
        <f>Español!C226</f>
        <v>NO</v>
      </c>
      <c r="D226" s="26" t="str">
        <f>Español!D226</f>
        <v>-</v>
      </c>
      <c r="E226" s="40" t="str">
        <f>+Español!E226</f>
        <v>-</v>
      </c>
      <c r="F226" s="40" t="str">
        <f>+Español!F226</f>
        <v>-</v>
      </c>
      <c r="G226" s="40" t="str">
        <f>+Español!G226</f>
        <v>-</v>
      </c>
      <c r="H226" s="40" t="str">
        <f>+Español!H226</f>
        <v>-</v>
      </c>
      <c r="I226" s="96"/>
      <c r="J226" s="97"/>
    </row>
    <row r="227" spans="2:10" ht="89.25" customHeight="1" x14ac:dyDescent="0.25">
      <c r="B227" s="35">
        <f>Español!B227</f>
        <v>43622</v>
      </c>
      <c r="C227" s="37" t="s">
        <v>22</v>
      </c>
      <c r="D227" s="26">
        <f>Español!D227</f>
        <v>11261</v>
      </c>
      <c r="E227" s="40">
        <f>+Español!E227</f>
        <v>144830.24</v>
      </c>
      <c r="F227" s="40">
        <f>+Español!F227</f>
        <v>12.861223692389663</v>
      </c>
      <c r="G227" s="40">
        <f>+Español!G227</f>
        <v>12.5</v>
      </c>
      <c r="H227" s="40">
        <f>+Español!H227</f>
        <v>13</v>
      </c>
      <c r="I227" s="137" t="s">
        <v>50</v>
      </c>
      <c r="J227" s="138"/>
    </row>
    <row r="228" spans="2:10" ht="18" customHeight="1" x14ac:dyDescent="0.25">
      <c r="B228" s="35">
        <f>Español!B228</f>
        <v>43621</v>
      </c>
      <c r="C228" s="37" t="str">
        <f>Español!C228</f>
        <v>NO</v>
      </c>
      <c r="D228" s="26" t="str">
        <f>Español!D228</f>
        <v>-</v>
      </c>
      <c r="E228" s="40" t="str">
        <f>+Español!E228</f>
        <v>-</v>
      </c>
      <c r="F228" s="40" t="str">
        <f>+Español!F228</f>
        <v>-</v>
      </c>
      <c r="G228" s="40" t="str">
        <f>+Español!G228</f>
        <v>-</v>
      </c>
      <c r="H228" s="40" t="str">
        <f>+Español!H228</f>
        <v>-</v>
      </c>
      <c r="I228" s="96"/>
      <c r="J228" s="97"/>
    </row>
    <row r="229" spans="2:10" ht="18" customHeight="1" x14ac:dyDescent="0.25">
      <c r="B229" s="35">
        <f>Español!B229</f>
        <v>43620</v>
      </c>
      <c r="C229" s="37" t="str">
        <f>Español!C229</f>
        <v>NO</v>
      </c>
      <c r="D229" s="26" t="str">
        <f>Español!D229</f>
        <v>-</v>
      </c>
      <c r="E229" s="40" t="str">
        <f>+Español!E229</f>
        <v>-</v>
      </c>
      <c r="F229" s="40" t="str">
        <f>+Español!F229</f>
        <v>-</v>
      </c>
      <c r="G229" s="40" t="str">
        <f>+Español!G229</f>
        <v>-</v>
      </c>
      <c r="H229" s="40" t="str">
        <f>+Español!H229</f>
        <v>-</v>
      </c>
      <c r="I229" s="96"/>
      <c r="J229" s="97"/>
    </row>
    <row r="230" spans="2:10" ht="18" customHeight="1" x14ac:dyDescent="0.25">
      <c r="B230" s="35">
        <f>Español!B230</f>
        <v>43619</v>
      </c>
      <c r="C230" s="37" t="str">
        <f>Español!C230</f>
        <v>NO</v>
      </c>
      <c r="D230" s="26" t="str">
        <f>Español!D230</f>
        <v>-</v>
      </c>
      <c r="E230" s="40" t="str">
        <f>+Español!E230</f>
        <v>-</v>
      </c>
      <c r="F230" s="40" t="str">
        <f>+Español!F230</f>
        <v>-</v>
      </c>
      <c r="G230" s="40" t="str">
        <f>+Español!G230</f>
        <v>-</v>
      </c>
      <c r="H230" s="40" t="str">
        <f>+Español!H230</f>
        <v>-</v>
      </c>
      <c r="I230" s="137"/>
      <c r="J230" s="138"/>
    </row>
    <row r="231" spans="2:10" ht="18" customHeight="1" x14ac:dyDescent="0.25">
      <c r="B231" s="35">
        <f>Español!B231</f>
        <v>43618</v>
      </c>
      <c r="C231" s="37" t="str">
        <f>Español!C231</f>
        <v>NO</v>
      </c>
      <c r="D231" s="26" t="str">
        <f>Español!D231</f>
        <v>-</v>
      </c>
      <c r="E231" s="40" t="str">
        <f>+Español!E231</f>
        <v>-</v>
      </c>
      <c r="F231" s="40" t="str">
        <f>+Español!F231</f>
        <v>-</v>
      </c>
      <c r="G231" s="40" t="str">
        <f>+Español!G231</f>
        <v>-</v>
      </c>
      <c r="H231" s="40" t="str">
        <f>+Español!H231</f>
        <v>-</v>
      </c>
      <c r="I231" s="96"/>
      <c r="J231" s="97"/>
    </row>
    <row r="232" spans="2:10" ht="92.25" customHeight="1" x14ac:dyDescent="0.25">
      <c r="B232" s="35">
        <f>Español!B232</f>
        <v>43617</v>
      </c>
      <c r="C232" s="37" t="s">
        <v>22</v>
      </c>
      <c r="D232" s="26">
        <f>Español!D232</f>
        <v>11486</v>
      </c>
      <c r="E232" s="40">
        <f>+Español!E232</f>
        <v>165767.9</v>
      </c>
      <c r="F232" s="40">
        <f>+Español!F232</f>
        <v>14.4321695977712</v>
      </c>
      <c r="G232" s="40">
        <f>+Español!G232</f>
        <v>14.4</v>
      </c>
      <c r="H232" s="40">
        <f>+Español!H232</f>
        <v>14.5</v>
      </c>
      <c r="I232" s="137" t="s">
        <v>50</v>
      </c>
      <c r="J232" s="138"/>
    </row>
    <row r="233" spans="2:10" ht="98.25" customHeight="1" x14ac:dyDescent="0.25">
      <c r="B233" s="35">
        <f>Español!B233</f>
        <v>43616</v>
      </c>
      <c r="C233" s="37" t="s">
        <v>22</v>
      </c>
      <c r="D233" s="26">
        <f>Español!D233</f>
        <v>8699</v>
      </c>
      <c r="E233" s="40">
        <f>+Español!E233</f>
        <v>130485</v>
      </c>
      <c r="F233" s="40">
        <f>+Español!F233</f>
        <v>15</v>
      </c>
      <c r="G233" s="40">
        <f>+Español!G233</f>
        <v>15</v>
      </c>
      <c r="H233" s="40">
        <f>+Español!H233</f>
        <v>15</v>
      </c>
      <c r="I233" s="137" t="s">
        <v>50</v>
      </c>
      <c r="J233" s="138"/>
    </row>
    <row r="234" spans="2:10" ht="18" customHeight="1" x14ac:dyDescent="0.25">
      <c r="B234" s="35">
        <f>Español!B234</f>
        <v>43615</v>
      </c>
      <c r="C234" s="37" t="str">
        <f>Español!C234</f>
        <v>NO</v>
      </c>
      <c r="D234" s="26" t="str">
        <f>Español!D234</f>
        <v>-</v>
      </c>
      <c r="E234" s="40" t="str">
        <f>+Español!E234</f>
        <v>-</v>
      </c>
      <c r="F234" s="40" t="str">
        <f>+Español!F234</f>
        <v>-</v>
      </c>
      <c r="G234" s="40" t="str">
        <f>+Español!G234</f>
        <v>-</v>
      </c>
      <c r="H234" s="40" t="str">
        <f>+Español!H234</f>
        <v>-</v>
      </c>
      <c r="I234" s="96"/>
      <c r="J234" s="97"/>
    </row>
    <row r="235" spans="2:10" ht="18" customHeight="1" x14ac:dyDescent="0.25">
      <c r="B235" s="35">
        <f>Español!B235</f>
        <v>43614</v>
      </c>
      <c r="C235" s="37" t="str">
        <f>Español!C235</f>
        <v>NO</v>
      </c>
      <c r="D235" s="26" t="str">
        <f>Español!D235</f>
        <v>-</v>
      </c>
      <c r="E235" s="40" t="str">
        <f>+Español!E235</f>
        <v>-</v>
      </c>
      <c r="F235" s="40" t="str">
        <f>+Español!F235</f>
        <v>-</v>
      </c>
      <c r="G235" s="40" t="str">
        <f>+Español!G235</f>
        <v>-</v>
      </c>
      <c r="H235" s="40" t="str">
        <f>+Español!H235</f>
        <v>-</v>
      </c>
      <c r="I235" s="137"/>
      <c r="J235" s="138"/>
    </row>
    <row r="236" spans="2:10" ht="18" customHeight="1" x14ac:dyDescent="0.25">
      <c r="B236" s="35">
        <f>Español!B236</f>
        <v>43613</v>
      </c>
      <c r="C236" s="37" t="str">
        <f>Español!C236</f>
        <v>NO</v>
      </c>
      <c r="D236" s="26" t="str">
        <f>Español!D236</f>
        <v>-</v>
      </c>
      <c r="E236" s="40" t="str">
        <f>+Español!E236</f>
        <v>-</v>
      </c>
      <c r="F236" s="40" t="str">
        <f>+Español!F236</f>
        <v>-</v>
      </c>
      <c r="G236" s="40" t="str">
        <f>+Español!G236</f>
        <v>-</v>
      </c>
      <c r="H236" s="40" t="str">
        <f>+Español!H236</f>
        <v>-</v>
      </c>
      <c r="I236" s="137"/>
      <c r="J236" s="138"/>
    </row>
    <row r="237" spans="2:10" ht="18" customHeight="1" x14ac:dyDescent="0.25">
      <c r="B237" s="35">
        <f>Español!B237</f>
        <v>43612</v>
      </c>
      <c r="C237" s="37" t="str">
        <f>Español!C237</f>
        <v>NO</v>
      </c>
      <c r="D237" s="26" t="str">
        <f>Español!D237</f>
        <v>-</v>
      </c>
      <c r="E237" s="40" t="str">
        <f>+Español!E237</f>
        <v>-</v>
      </c>
      <c r="F237" s="40" t="str">
        <f>+Español!F237</f>
        <v>-</v>
      </c>
      <c r="G237" s="40" t="str">
        <f>+Español!G237</f>
        <v>-</v>
      </c>
      <c r="H237" s="40" t="str">
        <f>+Español!H237</f>
        <v>-</v>
      </c>
      <c r="I237" s="137"/>
      <c r="J237" s="138"/>
    </row>
    <row r="238" spans="2:10" ht="18" customHeight="1" x14ac:dyDescent="0.25">
      <c r="B238" s="35">
        <f>Español!B238</f>
        <v>43611</v>
      </c>
      <c r="C238" s="37" t="str">
        <f>Español!C238</f>
        <v>NO</v>
      </c>
      <c r="D238" s="26" t="str">
        <f>Español!D238</f>
        <v>-</v>
      </c>
      <c r="E238" s="40" t="str">
        <f>+Español!E238</f>
        <v>-</v>
      </c>
      <c r="F238" s="40" t="str">
        <f>+Español!F238</f>
        <v>-</v>
      </c>
      <c r="G238" s="40" t="str">
        <f>+Español!G238</f>
        <v>-</v>
      </c>
      <c r="H238" s="40" t="str">
        <f>+Español!H238</f>
        <v>-</v>
      </c>
      <c r="I238" s="137"/>
      <c r="J238" s="138"/>
    </row>
    <row r="239" spans="2:10" ht="18" customHeight="1" x14ac:dyDescent="0.25">
      <c r="B239" s="35">
        <f>Español!B239</f>
        <v>43610</v>
      </c>
      <c r="C239" s="37" t="str">
        <f>Español!C239</f>
        <v>NO</v>
      </c>
      <c r="D239" s="26" t="str">
        <f>Español!D239</f>
        <v>-</v>
      </c>
      <c r="E239" s="40" t="str">
        <f>+Español!E239</f>
        <v>-</v>
      </c>
      <c r="F239" s="40" t="str">
        <f>+Español!F239</f>
        <v>-</v>
      </c>
      <c r="G239" s="40" t="str">
        <f>+Español!G239</f>
        <v>-</v>
      </c>
      <c r="H239" s="40" t="str">
        <f>+Español!H239</f>
        <v>-</v>
      </c>
      <c r="I239" s="137"/>
      <c r="J239" s="138"/>
    </row>
    <row r="240" spans="2:10" ht="18" customHeight="1" x14ac:dyDescent="0.25">
      <c r="B240" s="35">
        <f>Español!B240</f>
        <v>43609</v>
      </c>
      <c r="C240" s="37" t="str">
        <f>Español!C240</f>
        <v>NO</v>
      </c>
      <c r="D240" s="26" t="str">
        <f>Español!D240</f>
        <v>-</v>
      </c>
      <c r="E240" s="40" t="str">
        <f>+Español!E240</f>
        <v>-</v>
      </c>
      <c r="F240" s="40" t="str">
        <f>+Español!F240</f>
        <v>-</v>
      </c>
      <c r="G240" s="40" t="str">
        <f>+Español!G240</f>
        <v>-</v>
      </c>
      <c r="H240" s="40" t="str">
        <f>+Español!H240</f>
        <v>-</v>
      </c>
      <c r="I240" s="96"/>
      <c r="J240" s="97"/>
    </row>
    <row r="241" spans="2:10" ht="98.25" customHeight="1" x14ac:dyDescent="0.25">
      <c r="B241" s="35">
        <f>Español!B241</f>
        <v>43608</v>
      </c>
      <c r="C241" s="37" t="s">
        <v>22</v>
      </c>
      <c r="D241" s="26">
        <f>Español!D241</f>
        <v>15000</v>
      </c>
      <c r="E241" s="40">
        <f>+Español!E241</f>
        <v>233920</v>
      </c>
      <c r="F241" s="40">
        <f>+Español!F241</f>
        <v>15.594666666666667</v>
      </c>
      <c r="G241" s="40">
        <f>+Español!G241</f>
        <v>15.56</v>
      </c>
      <c r="H241" s="40">
        <f>+Español!H241</f>
        <v>15.6</v>
      </c>
      <c r="I241" s="137" t="s">
        <v>50</v>
      </c>
      <c r="J241" s="138"/>
    </row>
    <row r="242" spans="2:10" ht="18" customHeight="1" x14ac:dyDescent="0.25">
      <c r="B242" s="35">
        <f>Español!B242</f>
        <v>43607</v>
      </c>
      <c r="C242" s="37" t="str">
        <f>Español!C242</f>
        <v>NO</v>
      </c>
      <c r="D242" s="26" t="str">
        <f>Español!D242</f>
        <v>-</v>
      </c>
      <c r="E242" s="40" t="str">
        <f>+Español!E242</f>
        <v>-</v>
      </c>
      <c r="F242" s="40" t="str">
        <f>+Español!F242</f>
        <v>-</v>
      </c>
      <c r="G242" s="40" t="str">
        <f>+Español!G242</f>
        <v>-</v>
      </c>
      <c r="H242" s="40" t="str">
        <f>+Español!H242</f>
        <v>-</v>
      </c>
      <c r="I242" s="96"/>
      <c r="J242" s="97"/>
    </row>
    <row r="243" spans="2:10" ht="18" customHeight="1" x14ac:dyDescent="0.25">
      <c r="B243" s="35">
        <f>Español!B243</f>
        <v>43606</v>
      </c>
      <c r="C243" s="37" t="str">
        <f>Español!C243</f>
        <v>NO</v>
      </c>
      <c r="D243" s="26" t="str">
        <f>Español!D243</f>
        <v>-</v>
      </c>
      <c r="E243" s="40" t="str">
        <f>+Español!E243</f>
        <v>-</v>
      </c>
      <c r="F243" s="40" t="str">
        <f>+Español!F243</f>
        <v>-</v>
      </c>
      <c r="G243" s="40" t="str">
        <f>+Español!G243</f>
        <v>-</v>
      </c>
      <c r="H243" s="40" t="str">
        <f>+Español!H243</f>
        <v>-</v>
      </c>
      <c r="I243" s="96"/>
      <c r="J243" s="97"/>
    </row>
    <row r="244" spans="2:10" ht="18" customHeight="1" x14ac:dyDescent="0.25">
      <c r="B244" s="35">
        <f>Español!B244</f>
        <v>43605</v>
      </c>
      <c r="C244" s="37" t="str">
        <f>Español!C244</f>
        <v>NO</v>
      </c>
      <c r="D244" s="26" t="str">
        <f>Español!D244</f>
        <v>-</v>
      </c>
      <c r="E244" s="40" t="str">
        <f>+Español!E244</f>
        <v>-</v>
      </c>
      <c r="F244" s="40" t="str">
        <f>+Español!F244</f>
        <v>-</v>
      </c>
      <c r="G244" s="40" t="str">
        <f>+Español!G244</f>
        <v>-</v>
      </c>
      <c r="H244" s="40" t="str">
        <f>+Español!H244</f>
        <v>-</v>
      </c>
      <c r="I244" s="96"/>
      <c r="J244" s="97"/>
    </row>
    <row r="245" spans="2:10" ht="18" customHeight="1" x14ac:dyDescent="0.25">
      <c r="B245" s="35">
        <f>Español!B245</f>
        <v>43604</v>
      </c>
      <c r="C245" s="37" t="str">
        <f>Español!C245</f>
        <v>NO</v>
      </c>
      <c r="D245" s="26" t="str">
        <f>Español!D245</f>
        <v>-</v>
      </c>
      <c r="E245" s="40" t="str">
        <f>+Español!E245</f>
        <v>-</v>
      </c>
      <c r="F245" s="40" t="str">
        <f>+Español!F245</f>
        <v>-</v>
      </c>
      <c r="G245" s="40" t="str">
        <f>+Español!G245</f>
        <v>-</v>
      </c>
      <c r="H245" s="40" t="str">
        <f>+Español!H245</f>
        <v>-</v>
      </c>
      <c r="I245" s="96"/>
      <c r="J245" s="97"/>
    </row>
    <row r="246" spans="2:10" ht="18" customHeight="1" x14ac:dyDescent="0.25">
      <c r="B246" s="35">
        <f>Español!B246</f>
        <v>43603</v>
      </c>
      <c r="C246" s="37" t="str">
        <f>Español!C246</f>
        <v>NO</v>
      </c>
      <c r="D246" s="26" t="str">
        <f>Español!D246</f>
        <v>-</v>
      </c>
      <c r="E246" s="40" t="str">
        <f>+Español!E246</f>
        <v>-</v>
      </c>
      <c r="F246" s="40" t="str">
        <f>+Español!F246</f>
        <v>-</v>
      </c>
      <c r="G246" s="40" t="str">
        <f>+Español!G246</f>
        <v>-</v>
      </c>
      <c r="H246" s="40" t="str">
        <f>+Español!H246</f>
        <v>-</v>
      </c>
      <c r="I246" s="96"/>
      <c r="J246" s="97"/>
    </row>
    <row r="247" spans="2:10" ht="18" customHeight="1" x14ac:dyDescent="0.25">
      <c r="B247" s="35">
        <f>Español!B247</f>
        <v>43602</v>
      </c>
      <c r="C247" s="37" t="str">
        <f>Español!C247</f>
        <v>NO</v>
      </c>
      <c r="D247" s="26" t="str">
        <f>Español!D247</f>
        <v>-</v>
      </c>
      <c r="E247" s="40" t="str">
        <f>+Español!E247</f>
        <v>-</v>
      </c>
      <c r="F247" s="40" t="str">
        <f>+Español!F247</f>
        <v>-</v>
      </c>
      <c r="G247" s="40" t="str">
        <f>+Español!G247</f>
        <v>-</v>
      </c>
      <c r="H247" s="40" t="str">
        <f>+Español!H247</f>
        <v>-</v>
      </c>
      <c r="I247" s="96"/>
      <c r="J247" s="97"/>
    </row>
    <row r="248" spans="2:10" ht="18" customHeight="1" x14ac:dyDescent="0.25">
      <c r="B248" s="35">
        <f>Español!B248</f>
        <v>43601</v>
      </c>
      <c r="C248" s="37" t="str">
        <f>Español!C248</f>
        <v>NO</v>
      </c>
      <c r="D248" s="26" t="str">
        <f>Español!D248</f>
        <v>-</v>
      </c>
      <c r="E248" s="40" t="str">
        <f>+Español!E248</f>
        <v>-</v>
      </c>
      <c r="F248" s="40" t="str">
        <f>+Español!F248</f>
        <v>-</v>
      </c>
      <c r="G248" s="40" t="str">
        <f>+Español!G248</f>
        <v>-</v>
      </c>
      <c r="H248" s="40" t="str">
        <f>+Español!H248</f>
        <v>-</v>
      </c>
      <c r="I248" s="96"/>
      <c r="J248" s="97"/>
    </row>
    <row r="249" spans="2:10" ht="18" customHeight="1" x14ac:dyDescent="0.25">
      <c r="B249" s="35">
        <f>Español!B249</f>
        <v>43600</v>
      </c>
      <c r="C249" s="37" t="str">
        <f>Español!C249</f>
        <v>NO</v>
      </c>
      <c r="D249" s="26" t="str">
        <f>Español!D249</f>
        <v>-</v>
      </c>
      <c r="E249" s="40" t="str">
        <f>+Español!E249</f>
        <v>-</v>
      </c>
      <c r="F249" s="40" t="str">
        <f>+Español!F249</f>
        <v>-</v>
      </c>
      <c r="G249" s="40" t="str">
        <f>+Español!G249</f>
        <v>-</v>
      </c>
      <c r="H249" s="40" t="str">
        <f>+Español!H249</f>
        <v>-</v>
      </c>
      <c r="I249" s="96"/>
      <c r="J249" s="97"/>
    </row>
    <row r="250" spans="2:10" ht="18" customHeight="1" x14ac:dyDescent="0.25">
      <c r="B250" s="35">
        <f>Español!B250</f>
        <v>43599</v>
      </c>
      <c r="C250" s="37" t="str">
        <f>Español!C250</f>
        <v>NO</v>
      </c>
      <c r="D250" s="26" t="str">
        <f>Español!D250</f>
        <v>-</v>
      </c>
      <c r="E250" s="40" t="str">
        <f>+Español!E250</f>
        <v>-</v>
      </c>
      <c r="F250" s="40" t="str">
        <f>+Español!F250</f>
        <v>-</v>
      </c>
      <c r="G250" s="40" t="str">
        <f>+Español!G250</f>
        <v>-</v>
      </c>
      <c r="H250" s="40" t="str">
        <f>+Español!H250</f>
        <v>-</v>
      </c>
      <c r="I250" s="96"/>
      <c r="J250" s="97"/>
    </row>
    <row r="251" spans="2:10" ht="18" customHeight="1" x14ac:dyDescent="0.25">
      <c r="B251" s="35">
        <f>Español!B251</f>
        <v>43598</v>
      </c>
      <c r="C251" s="37" t="str">
        <f>Español!C251</f>
        <v>NO</v>
      </c>
      <c r="D251" s="26" t="str">
        <f>Español!D251</f>
        <v>-</v>
      </c>
      <c r="E251" s="40" t="str">
        <f>+Español!E251</f>
        <v>-</v>
      </c>
      <c r="F251" s="40" t="str">
        <f>+Español!F251</f>
        <v>-</v>
      </c>
      <c r="G251" s="40" t="str">
        <f>+Español!G251</f>
        <v>-</v>
      </c>
      <c r="H251" s="40" t="str">
        <f>+Español!H251</f>
        <v>-</v>
      </c>
      <c r="I251" s="96"/>
      <c r="J251" s="97"/>
    </row>
    <row r="252" spans="2:10" ht="18" customHeight="1" x14ac:dyDescent="0.25">
      <c r="B252" s="35">
        <f>Español!B252</f>
        <v>43597</v>
      </c>
      <c r="C252" s="37" t="str">
        <f>Español!C252</f>
        <v>NO</v>
      </c>
      <c r="D252" s="26" t="str">
        <f>Español!D252</f>
        <v>-</v>
      </c>
      <c r="E252" s="40" t="str">
        <f>+Español!E252</f>
        <v>-</v>
      </c>
      <c r="F252" s="40" t="str">
        <f>+Español!F252</f>
        <v>-</v>
      </c>
      <c r="G252" s="40" t="str">
        <f>+Español!G252</f>
        <v>-</v>
      </c>
      <c r="H252" s="40" t="str">
        <f>+Español!H252</f>
        <v>-</v>
      </c>
      <c r="I252" s="96"/>
      <c r="J252" s="97"/>
    </row>
    <row r="253" spans="2:10" ht="18" customHeight="1" x14ac:dyDescent="0.25">
      <c r="B253" s="35">
        <f>Español!B253</f>
        <v>43596</v>
      </c>
      <c r="C253" s="37" t="str">
        <f>Español!C253</f>
        <v>NO</v>
      </c>
      <c r="D253" s="26" t="str">
        <f>Español!D253</f>
        <v>-</v>
      </c>
      <c r="E253" s="40" t="str">
        <f>+Español!E253</f>
        <v>-</v>
      </c>
      <c r="F253" s="40" t="str">
        <f>+Español!F253</f>
        <v>-</v>
      </c>
      <c r="G253" s="40" t="str">
        <f>+Español!G253</f>
        <v>-</v>
      </c>
      <c r="H253" s="40" t="str">
        <f>+Español!H253</f>
        <v>-</v>
      </c>
      <c r="I253" s="96"/>
      <c r="J253" s="97"/>
    </row>
    <row r="254" spans="2:10" ht="18" customHeight="1" x14ac:dyDescent="0.25">
      <c r="B254" s="35">
        <f>Español!B254</f>
        <v>43595</v>
      </c>
      <c r="C254" s="37" t="str">
        <f>Español!C254</f>
        <v>NO</v>
      </c>
      <c r="D254" s="26" t="str">
        <f>Español!D254</f>
        <v>-</v>
      </c>
      <c r="E254" s="40" t="str">
        <f>+Español!E254</f>
        <v>-</v>
      </c>
      <c r="F254" s="40" t="str">
        <f>+Español!F254</f>
        <v>-</v>
      </c>
      <c r="G254" s="40" t="str">
        <f>+Español!G254</f>
        <v>-</v>
      </c>
      <c r="H254" s="40" t="str">
        <f>+Español!H254</f>
        <v>-</v>
      </c>
      <c r="I254" s="96"/>
      <c r="J254" s="97"/>
    </row>
    <row r="255" spans="2:10" ht="18" customHeight="1" x14ac:dyDescent="0.25">
      <c r="B255" s="35">
        <f>Español!B255</f>
        <v>43594</v>
      </c>
      <c r="C255" s="37" t="str">
        <f>Español!C255</f>
        <v>NO</v>
      </c>
      <c r="D255" s="26" t="str">
        <f>Español!D255</f>
        <v>-</v>
      </c>
      <c r="E255" s="40" t="str">
        <f>+Español!E255</f>
        <v>-</v>
      </c>
      <c r="F255" s="40" t="str">
        <f>+Español!F255</f>
        <v>-</v>
      </c>
      <c r="G255" s="40" t="str">
        <f>+Español!G255</f>
        <v>-</v>
      </c>
      <c r="H255" s="40" t="str">
        <f>+Español!H255</f>
        <v>-</v>
      </c>
      <c r="I255" s="96"/>
      <c r="J255" s="97"/>
    </row>
    <row r="256" spans="2:10" ht="18" customHeight="1" x14ac:dyDescent="0.25">
      <c r="B256" s="35">
        <f>Español!B256</f>
        <v>43593</v>
      </c>
      <c r="C256" s="37" t="str">
        <f>Español!C256</f>
        <v>NO</v>
      </c>
      <c r="D256" s="26" t="str">
        <f>Español!D256</f>
        <v>-</v>
      </c>
      <c r="E256" s="40" t="str">
        <f>+Español!E256</f>
        <v>-</v>
      </c>
      <c r="F256" s="40" t="str">
        <f>+Español!F256</f>
        <v>-</v>
      </c>
      <c r="G256" s="40" t="str">
        <f>+Español!G256</f>
        <v>-</v>
      </c>
      <c r="H256" s="40" t="str">
        <f>+Español!H256</f>
        <v>-</v>
      </c>
      <c r="I256" s="96"/>
      <c r="J256" s="97"/>
    </row>
    <row r="257" spans="2:10" ht="98.25" customHeight="1" x14ac:dyDescent="0.25">
      <c r="B257" s="35">
        <f>Español!B257</f>
        <v>43592</v>
      </c>
      <c r="C257" s="37" t="s">
        <v>22</v>
      </c>
      <c r="D257" s="26">
        <f>Español!D257</f>
        <v>29493</v>
      </c>
      <c r="E257" s="40">
        <f>+Español!E257</f>
        <v>493766.73</v>
      </c>
      <c r="F257" s="40">
        <f>+Español!F257</f>
        <v>16.741827891364053</v>
      </c>
      <c r="G257" s="40">
        <f>+Español!G257</f>
        <v>16.739999999999998</v>
      </c>
      <c r="H257" s="40">
        <f>+Español!H257</f>
        <v>16.75</v>
      </c>
      <c r="I257" s="137" t="s">
        <v>50</v>
      </c>
      <c r="J257" s="138"/>
    </row>
    <row r="258" spans="2:10" ht="98.25" customHeight="1" x14ac:dyDescent="0.25">
      <c r="B258" s="35">
        <f>Español!B258</f>
        <v>43591</v>
      </c>
      <c r="C258" s="37" t="s">
        <v>22</v>
      </c>
      <c r="D258" s="26">
        <f>Español!D258</f>
        <v>8579</v>
      </c>
      <c r="E258" s="40">
        <f>+Español!E258</f>
        <v>137524.1</v>
      </c>
      <c r="F258" s="40">
        <f>+Español!F258</f>
        <v>16.030318218906633</v>
      </c>
      <c r="G258" s="40">
        <f>+Español!G258</f>
        <v>16</v>
      </c>
      <c r="H258" s="40">
        <f>+Español!H258</f>
        <v>16.45</v>
      </c>
      <c r="I258" s="137" t="s">
        <v>50</v>
      </c>
      <c r="J258" s="138"/>
    </row>
    <row r="259" spans="2:10" ht="18" customHeight="1" x14ac:dyDescent="0.25">
      <c r="B259" s="35">
        <f>Español!B259</f>
        <v>43590</v>
      </c>
      <c r="C259" s="37" t="str">
        <f>Español!C259</f>
        <v>NO</v>
      </c>
      <c r="D259" s="26" t="str">
        <f>Español!D259</f>
        <v>-</v>
      </c>
      <c r="E259" s="40" t="str">
        <f>+Español!E259</f>
        <v>-</v>
      </c>
      <c r="F259" s="40" t="str">
        <f>+Español!F259</f>
        <v>-</v>
      </c>
      <c r="G259" s="40" t="str">
        <f>+Español!G259</f>
        <v>-</v>
      </c>
      <c r="H259" s="40" t="str">
        <f>+Español!H259</f>
        <v>-</v>
      </c>
      <c r="I259" s="137"/>
      <c r="J259" s="138"/>
    </row>
    <row r="260" spans="2:10" ht="18" customHeight="1" x14ac:dyDescent="0.25">
      <c r="B260" s="35">
        <f>Español!B260</f>
        <v>43589</v>
      </c>
      <c r="C260" s="37" t="str">
        <f>Español!C260</f>
        <v>NO</v>
      </c>
      <c r="D260" s="26" t="str">
        <f>Español!D260</f>
        <v>-</v>
      </c>
      <c r="E260" s="40" t="str">
        <f>+Español!E260</f>
        <v>-</v>
      </c>
      <c r="F260" s="40" t="str">
        <f>+Español!F260</f>
        <v>-</v>
      </c>
      <c r="G260" s="40" t="str">
        <f>+Español!G260</f>
        <v>-</v>
      </c>
      <c r="H260" s="40" t="str">
        <f>+Español!H260</f>
        <v>-</v>
      </c>
      <c r="I260" s="96"/>
      <c r="J260" s="97"/>
    </row>
    <row r="261" spans="2:10" ht="18" customHeight="1" x14ac:dyDescent="0.25">
      <c r="B261" s="35">
        <f>Español!B261</f>
        <v>43588</v>
      </c>
      <c r="C261" s="37" t="str">
        <f>Español!C261</f>
        <v>NO</v>
      </c>
      <c r="D261" s="26" t="str">
        <f>Español!D261</f>
        <v>-</v>
      </c>
      <c r="E261" s="40" t="str">
        <f>+Español!E261</f>
        <v>-</v>
      </c>
      <c r="F261" s="40" t="str">
        <f>+Español!F261</f>
        <v>-</v>
      </c>
      <c r="G261" s="40" t="str">
        <f>+Español!G261</f>
        <v>-</v>
      </c>
      <c r="H261" s="40" t="str">
        <f>+Español!H261</f>
        <v>-</v>
      </c>
      <c r="I261" s="96"/>
      <c r="J261" s="97"/>
    </row>
    <row r="262" spans="2:10" ht="98.25" customHeight="1" x14ac:dyDescent="0.25">
      <c r="B262" s="35">
        <f>Español!B262</f>
        <v>43587</v>
      </c>
      <c r="C262" s="37" t="s">
        <v>17</v>
      </c>
      <c r="D262" s="26">
        <f>Español!D262</f>
        <v>-44431</v>
      </c>
      <c r="E262" s="40">
        <f>+Español!E262</f>
        <v>-610547.32999999996</v>
      </c>
      <c r="F262" s="40">
        <f>+Español!F262</f>
        <v>13.741471720195358</v>
      </c>
      <c r="G262" s="40">
        <f>+Español!G262</f>
        <v>13.7</v>
      </c>
      <c r="H262" s="40">
        <f>+Español!H262</f>
        <v>13.88</v>
      </c>
      <c r="I262" s="137" t="s">
        <v>50</v>
      </c>
      <c r="J262" s="138"/>
    </row>
    <row r="263" spans="2:10" ht="18" customHeight="1" x14ac:dyDescent="0.25">
      <c r="B263" s="35">
        <f>Español!B263</f>
        <v>43586</v>
      </c>
      <c r="C263" s="37" t="str">
        <f>Español!C263</f>
        <v>NO</v>
      </c>
      <c r="D263" s="26" t="str">
        <f>Español!D263</f>
        <v>-</v>
      </c>
      <c r="E263" s="40" t="str">
        <f>+Español!E263</f>
        <v>-</v>
      </c>
      <c r="F263" s="40" t="str">
        <f>+Español!F263</f>
        <v>-</v>
      </c>
      <c r="G263" s="40" t="str">
        <f>+Español!G263</f>
        <v>-</v>
      </c>
      <c r="H263" s="40" t="str">
        <f>+Español!H263</f>
        <v>-</v>
      </c>
      <c r="I263" s="96"/>
      <c r="J263" s="97"/>
    </row>
    <row r="264" spans="2:10" ht="18" customHeight="1" x14ac:dyDescent="0.25">
      <c r="B264" s="35">
        <f>Español!B264</f>
        <v>43585</v>
      </c>
      <c r="C264" s="37" t="str">
        <f>Español!C264</f>
        <v>NO</v>
      </c>
      <c r="D264" s="26" t="str">
        <f>Español!D264</f>
        <v>-</v>
      </c>
      <c r="E264" s="40" t="str">
        <f>+Español!E264</f>
        <v>-</v>
      </c>
      <c r="F264" s="40" t="str">
        <f>+Español!F264</f>
        <v>-</v>
      </c>
      <c r="G264" s="40" t="str">
        <f>+Español!G264</f>
        <v>-</v>
      </c>
      <c r="H264" s="40" t="str">
        <f>+Español!H264</f>
        <v>-</v>
      </c>
      <c r="I264" s="96"/>
      <c r="J264" s="97"/>
    </row>
    <row r="265" spans="2:10" ht="18" customHeight="1" x14ac:dyDescent="0.25">
      <c r="B265" s="35">
        <f>Español!B265</f>
        <v>43584</v>
      </c>
      <c r="C265" s="37" t="str">
        <f>Español!C265</f>
        <v>NO</v>
      </c>
      <c r="D265" s="26" t="str">
        <f>Español!D265</f>
        <v>-</v>
      </c>
      <c r="E265" s="40" t="str">
        <f>+Español!E265</f>
        <v>-</v>
      </c>
      <c r="F265" s="40" t="str">
        <f>+Español!F265</f>
        <v>-</v>
      </c>
      <c r="G265" s="40" t="str">
        <f>+Español!G265</f>
        <v>-</v>
      </c>
      <c r="H265" s="40" t="str">
        <f>+Español!H265</f>
        <v>-</v>
      </c>
      <c r="I265" s="96"/>
      <c r="J265" s="97"/>
    </row>
    <row r="266" spans="2:10" ht="18" customHeight="1" x14ac:dyDescent="0.25">
      <c r="B266" s="35">
        <f>Español!B266</f>
        <v>43583</v>
      </c>
      <c r="C266" s="37" t="str">
        <f>Español!C266</f>
        <v>NO</v>
      </c>
      <c r="D266" s="26" t="str">
        <f>Español!D266</f>
        <v>-</v>
      </c>
      <c r="E266" s="40" t="str">
        <f>+Español!E266</f>
        <v>-</v>
      </c>
      <c r="F266" s="40" t="str">
        <f>+Español!F266</f>
        <v>-</v>
      </c>
      <c r="G266" s="40" t="str">
        <f>+Español!G266</f>
        <v>-</v>
      </c>
      <c r="H266" s="40" t="str">
        <f>+Español!H266</f>
        <v>-</v>
      </c>
      <c r="I266" s="96"/>
      <c r="J266" s="97"/>
    </row>
    <row r="267" spans="2:10" ht="18" customHeight="1" x14ac:dyDescent="0.25">
      <c r="B267" s="35">
        <f>Español!B267</f>
        <v>43582</v>
      </c>
      <c r="C267" s="37" t="str">
        <f>Español!C267</f>
        <v>NO</v>
      </c>
      <c r="D267" s="26" t="str">
        <f>Español!D267</f>
        <v>-</v>
      </c>
      <c r="E267" s="40" t="str">
        <f>+Español!E267</f>
        <v>-</v>
      </c>
      <c r="F267" s="40" t="str">
        <f>+Español!F267</f>
        <v>-</v>
      </c>
      <c r="G267" s="40" t="str">
        <f>+Español!G267</f>
        <v>-</v>
      </c>
      <c r="H267" s="40" t="str">
        <f>+Español!H267</f>
        <v>-</v>
      </c>
      <c r="I267" s="96"/>
      <c r="J267" s="97"/>
    </row>
    <row r="268" spans="2:10" ht="18" customHeight="1" x14ac:dyDescent="0.25">
      <c r="B268" s="35">
        <f>Español!B268</f>
        <v>43581</v>
      </c>
      <c r="C268" s="37" t="str">
        <f>Español!C268</f>
        <v>NO</v>
      </c>
      <c r="D268" s="26" t="str">
        <f>Español!D268</f>
        <v>-</v>
      </c>
      <c r="E268" s="40" t="str">
        <f>+Español!E268</f>
        <v>-</v>
      </c>
      <c r="F268" s="40" t="str">
        <f>+Español!F268</f>
        <v>-</v>
      </c>
      <c r="G268" s="40" t="str">
        <f>+Español!G268</f>
        <v>-</v>
      </c>
      <c r="H268" s="40" t="str">
        <f>+Español!H268</f>
        <v>-</v>
      </c>
      <c r="I268" s="137"/>
      <c r="J268" s="138"/>
    </row>
    <row r="269" spans="2:10" ht="98.25" customHeight="1" x14ac:dyDescent="0.25">
      <c r="B269" s="35">
        <f>Español!B269</f>
        <v>43580</v>
      </c>
      <c r="C269" s="37" t="s">
        <v>22</v>
      </c>
      <c r="D269" s="26">
        <f>Español!D269</f>
        <v>27271</v>
      </c>
      <c r="E269" s="40">
        <f>+Español!E269</f>
        <v>465454.8</v>
      </c>
      <c r="F269" s="40">
        <f>+Español!F269</f>
        <v>17.06775695794067</v>
      </c>
      <c r="G269" s="40">
        <f>+Español!G269</f>
        <v>16.86</v>
      </c>
      <c r="H269" s="40">
        <f>+Español!H269</f>
        <v>17.100000000000001</v>
      </c>
      <c r="I269" s="137" t="s">
        <v>50</v>
      </c>
      <c r="J269" s="138"/>
    </row>
    <row r="270" spans="2:10" ht="98.25" customHeight="1" x14ac:dyDescent="0.25">
      <c r="B270" s="35">
        <f>Español!B270</f>
        <v>43579</v>
      </c>
      <c r="C270" s="37" t="s">
        <v>22</v>
      </c>
      <c r="D270" s="26">
        <f>Español!D270</f>
        <v>50566</v>
      </c>
      <c r="E270" s="40">
        <f>+Español!E270</f>
        <v>813074.6</v>
      </c>
      <c r="F270" s="40">
        <f>+Español!F270</f>
        <v>16.079472372740575</v>
      </c>
      <c r="G270" s="40">
        <f>+Español!G270</f>
        <v>15.75</v>
      </c>
      <c r="H270" s="40">
        <f>+Español!H270</f>
        <v>16.100000000000001</v>
      </c>
      <c r="I270" s="137" t="s">
        <v>50</v>
      </c>
      <c r="J270" s="138"/>
    </row>
    <row r="271" spans="2:10" ht="98.25" customHeight="1" x14ac:dyDescent="0.25">
      <c r="B271" s="35">
        <f>Español!B271</f>
        <v>43578</v>
      </c>
      <c r="C271" s="37" t="s">
        <v>22</v>
      </c>
      <c r="D271" s="26">
        <f>Español!D271</f>
        <v>156196</v>
      </c>
      <c r="E271" s="40">
        <f>+Español!E271</f>
        <v>2361899.15</v>
      </c>
      <c r="F271" s="40">
        <f>+Español!F271</f>
        <v>15.121380509103945</v>
      </c>
      <c r="G271" s="40">
        <f>+Español!G271</f>
        <v>14.19</v>
      </c>
      <c r="H271" s="40">
        <f>+Español!H271</f>
        <v>16</v>
      </c>
      <c r="I271" s="137" t="s">
        <v>50</v>
      </c>
      <c r="J271" s="138"/>
    </row>
    <row r="272" spans="2:10" ht="98.25" customHeight="1" x14ac:dyDescent="0.25">
      <c r="B272" s="35">
        <f>Español!B272</f>
        <v>43577</v>
      </c>
      <c r="C272" s="37" t="s">
        <v>22</v>
      </c>
      <c r="D272" s="26">
        <f>Español!D272</f>
        <v>166490</v>
      </c>
      <c r="E272" s="40">
        <f>+Español!E272</f>
        <v>2940760.5</v>
      </c>
      <c r="F272" s="40">
        <f>+Español!F272</f>
        <v>17.663286083248241</v>
      </c>
      <c r="G272" s="40">
        <f>+Español!G272</f>
        <v>17</v>
      </c>
      <c r="H272" s="40">
        <f>+Español!H272</f>
        <v>18</v>
      </c>
      <c r="I272" s="137" t="s">
        <v>50</v>
      </c>
      <c r="J272" s="138"/>
    </row>
    <row r="273" spans="2:10" ht="98.25" customHeight="1" x14ac:dyDescent="0.25">
      <c r="B273" s="35">
        <f>Español!B273</f>
        <v>43576</v>
      </c>
      <c r="C273" s="37" t="s">
        <v>22</v>
      </c>
      <c r="D273" s="26">
        <f>Español!D273</f>
        <v>215437</v>
      </c>
      <c r="E273" s="40">
        <f>+Español!E273</f>
        <v>3793989.7</v>
      </c>
      <c r="F273" s="40">
        <f>+Español!F273</f>
        <v>17.610669012286657</v>
      </c>
      <c r="G273" s="40">
        <f>+Español!G273</f>
        <v>14.61</v>
      </c>
      <c r="H273" s="40">
        <f>+Español!H273</f>
        <v>22</v>
      </c>
      <c r="I273" s="137" t="s">
        <v>50</v>
      </c>
      <c r="J273" s="138"/>
    </row>
    <row r="274" spans="2:10" ht="98.25" customHeight="1" x14ac:dyDescent="0.25">
      <c r="B274" s="35">
        <f>Español!B274</f>
        <v>43575</v>
      </c>
      <c r="C274" s="37" t="s">
        <v>22</v>
      </c>
      <c r="D274" s="26">
        <f>Español!D274</f>
        <v>215752</v>
      </c>
      <c r="E274" s="40">
        <f>+Español!E274</f>
        <v>3314853</v>
      </c>
      <c r="F274" s="40">
        <f>+Español!F274</f>
        <v>15.36418202380511</v>
      </c>
      <c r="G274" s="40">
        <f>+Español!G274</f>
        <v>13.85</v>
      </c>
      <c r="H274" s="40">
        <f>+Español!H274</f>
        <v>17.350000000000001</v>
      </c>
      <c r="I274" s="137" t="s">
        <v>50</v>
      </c>
      <c r="J274" s="138"/>
    </row>
    <row r="275" spans="2:10" ht="98.25" customHeight="1" x14ac:dyDescent="0.25">
      <c r="B275" s="35">
        <f>Español!B275</f>
        <v>43574</v>
      </c>
      <c r="C275" s="37" t="s">
        <v>22</v>
      </c>
      <c r="D275" s="26">
        <f>Español!D275</f>
        <v>239955</v>
      </c>
      <c r="E275" s="40">
        <f>+Español!E275</f>
        <v>4198328.88</v>
      </c>
      <c r="F275" s="40">
        <f>+Español!F275</f>
        <v>17.496317559542415</v>
      </c>
      <c r="G275" s="40">
        <f>+Español!G275</f>
        <v>16</v>
      </c>
      <c r="H275" s="40">
        <f>+Español!H275</f>
        <v>18.399999999999999</v>
      </c>
      <c r="I275" s="137" t="s">
        <v>50</v>
      </c>
      <c r="J275" s="138"/>
    </row>
    <row r="276" spans="2:10" ht="98.25" customHeight="1" x14ac:dyDescent="0.25">
      <c r="B276" s="35">
        <f>Español!B276</f>
        <v>43573</v>
      </c>
      <c r="C276" s="37" t="s">
        <v>22</v>
      </c>
      <c r="D276" s="26">
        <f>Español!D276</f>
        <v>77183</v>
      </c>
      <c r="E276" s="40">
        <f>+Español!E276</f>
        <v>1441790.45</v>
      </c>
      <c r="F276" s="40">
        <f>+Español!F276</f>
        <v>18.680155604213361</v>
      </c>
      <c r="G276" s="40">
        <f>+Español!G276</f>
        <v>15.83</v>
      </c>
      <c r="H276" s="40">
        <f>+Español!H276</f>
        <v>19.850000000000001</v>
      </c>
      <c r="I276" s="137" t="s">
        <v>50</v>
      </c>
      <c r="J276" s="138"/>
    </row>
    <row r="277" spans="2:10" ht="98.25" customHeight="1" x14ac:dyDescent="0.25">
      <c r="B277" s="35">
        <f>Español!B277</f>
        <v>43572</v>
      </c>
      <c r="C277" s="37" t="s">
        <v>22</v>
      </c>
      <c r="D277" s="26">
        <f>Español!D277</f>
        <v>23255</v>
      </c>
      <c r="E277" s="40">
        <f>+Español!E277</f>
        <v>392561.3</v>
      </c>
      <c r="F277" s="40">
        <f>+Español!F277</f>
        <v>16.880726725435391</v>
      </c>
      <c r="G277" s="40">
        <f>+Español!G277</f>
        <v>16.2</v>
      </c>
      <c r="H277" s="40">
        <f>+Español!H277</f>
        <v>17.29</v>
      </c>
      <c r="I277" s="137" t="s">
        <v>50</v>
      </c>
      <c r="J277" s="138"/>
    </row>
    <row r="278" spans="2:10" ht="98.25" customHeight="1" x14ac:dyDescent="0.25">
      <c r="B278" s="35">
        <f>Español!B278</f>
        <v>43571</v>
      </c>
      <c r="C278" s="37" t="s">
        <v>17</v>
      </c>
      <c r="D278" s="26">
        <v>0</v>
      </c>
      <c r="E278" s="40" t="str">
        <f>+Español!E278</f>
        <v>-</v>
      </c>
      <c r="F278" s="40" t="str">
        <f>+Español!F278</f>
        <v>-</v>
      </c>
      <c r="G278" s="40" t="str">
        <f>+Español!G278</f>
        <v>-</v>
      </c>
      <c r="H278" s="40" t="str">
        <f>+Español!H278</f>
        <v>-</v>
      </c>
      <c r="I278" s="137" t="s">
        <v>50</v>
      </c>
      <c r="J278" s="138"/>
    </row>
    <row r="279" spans="2:10" ht="98.25" customHeight="1" x14ac:dyDescent="0.25">
      <c r="B279" s="35">
        <f>Español!B279</f>
        <v>43570</v>
      </c>
      <c r="C279" s="37" t="s">
        <v>17</v>
      </c>
      <c r="D279" s="26">
        <f>Español!D279</f>
        <v>-77000</v>
      </c>
      <c r="E279" s="40">
        <f>+Español!E279</f>
        <v>-1249856.5</v>
      </c>
      <c r="F279" s="40">
        <f>+Español!F279</f>
        <v>16.231902597402598</v>
      </c>
      <c r="G279" s="40">
        <f>+Español!G279</f>
        <v>16.100000000000001</v>
      </c>
      <c r="H279" s="40">
        <f>+Español!H279</f>
        <v>16.5</v>
      </c>
      <c r="I279" s="137" t="s">
        <v>50</v>
      </c>
      <c r="J279" s="138"/>
    </row>
    <row r="280" spans="2:10" ht="18" customHeight="1" x14ac:dyDescent="0.25">
      <c r="B280" s="35">
        <f>Español!B280</f>
        <v>43569</v>
      </c>
      <c r="C280" s="37" t="str">
        <f>Español!C280</f>
        <v>NO</v>
      </c>
      <c r="D280" s="26" t="str">
        <f>Español!D280</f>
        <v>-</v>
      </c>
      <c r="E280" s="40" t="str">
        <f>+Español!E280</f>
        <v>-</v>
      </c>
      <c r="F280" s="40" t="str">
        <f>+Español!F280</f>
        <v>-</v>
      </c>
      <c r="G280" s="40" t="str">
        <f>+Español!G280</f>
        <v>-</v>
      </c>
      <c r="H280" s="40" t="str">
        <f>+Español!H280</f>
        <v>-</v>
      </c>
      <c r="I280" s="96"/>
      <c r="J280" s="97"/>
    </row>
    <row r="281" spans="2:10" ht="18" customHeight="1" x14ac:dyDescent="0.25">
      <c r="B281" s="35">
        <f>Español!B281</f>
        <v>43568</v>
      </c>
      <c r="C281" s="37" t="str">
        <f>Español!C281</f>
        <v>NO</v>
      </c>
      <c r="D281" s="26" t="str">
        <f>Español!D281</f>
        <v>-</v>
      </c>
      <c r="E281" s="40" t="str">
        <f>+Español!E281</f>
        <v>-</v>
      </c>
      <c r="F281" s="40" t="str">
        <f>+Español!F281</f>
        <v>-</v>
      </c>
      <c r="G281" s="40" t="str">
        <f>+Español!G281</f>
        <v>-</v>
      </c>
      <c r="H281" s="40" t="str">
        <f>+Español!H281</f>
        <v>-</v>
      </c>
      <c r="I281" s="96"/>
      <c r="J281" s="97"/>
    </row>
    <row r="282" spans="2:10" ht="18" customHeight="1" x14ac:dyDescent="0.25">
      <c r="B282" s="35">
        <f>Español!B282</f>
        <v>43567</v>
      </c>
      <c r="C282" s="37" t="str">
        <f>Español!C282</f>
        <v>NO</v>
      </c>
      <c r="D282" s="26" t="str">
        <f>Español!D282</f>
        <v>-</v>
      </c>
      <c r="E282" s="40" t="str">
        <f>+Español!E282</f>
        <v>-</v>
      </c>
      <c r="F282" s="40" t="str">
        <f>+Español!F282</f>
        <v>-</v>
      </c>
      <c r="G282" s="40" t="str">
        <f>+Español!G282</f>
        <v>-</v>
      </c>
      <c r="H282" s="40" t="str">
        <f>+Español!H282</f>
        <v>-</v>
      </c>
      <c r="I282" s="137"/>
      <c r="J282" s="138"/>
    </row>
    <row r="283" spans="2:10" ht="98.25" customHeight="1" x14ac:dyDescent="0.25">
      <c r="B283" s="35">
        <f>Español!B283</f>
        <v>43566</v>
      </c>
      <c r="C283" s="37" t="s">
        <v>22</v>
      </c>
      <c r="D283" s="26">
        <f>Español!D283</f>
        <v>39083</v>
      </c>
      <c r="E283" s="40">
        <f>+Español!E283</f>
        <v>799942.6</v>
      </c>
      <c r="F283" s="40">
        <f>+Español!F283</f>
        <v>20.467789064299055</v>
      </c>
      <c r="G283" s="40">
        <f>+Español!G283</f>
        <v>20.11</v>
      </c>
      <c r="H283" s="40">
        <f>+Español!H283</f>
        <v>20.5</v>
      </c>
      <c r="I283" s="137" t="s">
        <v>50</v>
      </c>
      <c r="J283" s="138"/>
    </row>
    <row r="284" spans="2:10" ht="18" customHeight="1" x14ac:dyDescent="0.25">
      <c r="B284" s="35">
        <f>Español!B284</f>
        <v>43565</v>
      </c>
      <c r="C284" s="37" t="str">
        <f>Español!C284</f>
        <v>NO</v>
      </c>
      <c r="D284" s="26" t="str">
        <f>Español!D284</f>
        <v>-</v>
      </c>
      <c r="E284" s="40" t="str">
        <f>+Español!E284</f>
        <v>-</v>
      </c>
      <c r="F284" s="40" t="str">
        <f>+Español!F284</f>
        <v>-</v>
      </c>
      <c r="G284" s="40" t="str">
        <f>+Español!G284</f>
        <v>-</v>
      </c>
      <c r="H284" s="40" t="str">
        <f>+Español!H284</f>
        <v>-</v>
      </c>
      <c r="I284" s="137"/>
      <c r="J284" s="138"/>
    </row>
    <row r="285" spans="2:10" ht="98.25" customHeight="1" x14ac:dyDescent="0.25">
      <c r="B285" s="35">
        <f>Español!B285</f>
        <v>43564</v>
      </c>
      <c r="C285" s="37" t="s">
        <v>22</v>
      </c>
      <c r="D285" s="26">
        <f>Español!D285</f>
        <v>106811</v>
      </c>
      <c r="E285" s="40">
        <f>+Español!E285</f>
        <v>2269260.73</v>
      </c>
      <c r="F285" s="40">
        <f>+Español!F285</f>
        <v>21.245571429908903</v>
      </c>
      <c r="G285" s="40">
        <f>+Español!G285</f>
        <v>18.260000000000002</v>
      </c>
      <c r="H285" s="40">
        <f>+Español!H285</f>
        <v>21.62</v>
      </c>
      <c r="I285" s="137" t="s">
        <v>50</v>
      </c>
      <c r="J285" s="138"/>
    </row>
    <row r="286" spans="2:10" ht="98.25" customHeight="1" x14ac:dyDescent="0.25">
      <c r="B286" s="35">
        <f>Español!B286</f>
        <v>43563</v>
      </c>
      <c r="C286" s="37" t="s">
        <v>22</v>
      </c>
      <c r="D286" s="26">
        <f>Español!D286</f>
        <v>61141</v>
      </c>
      <c r="E286" s="40">
        <f>+Español!E286</f>
        <v>1078385.7</v>
      </c>
      <c r="F286" s="40">
        <f>+Español!F286</f>
        <v>17.637685023143227</v>
      </c>
      <c r="G286" s="40">
        <f>+Español!G286</f>
        <v>16.850000000000001</v>
      </c>
      <c r="H286" s="40">
        <f>+Español!H286</f>
        <v>18.350000000000001</v>
      </c>
      <c r="I286" s="137" t="s">
        <v>50</v>
      </c>
      <c r="J286" s="138"/>
    </row>
    <row r="287" spans="2:10" ht="98.25" customHeight="1" x14ac:dyDescent="0.25">
      <c r="B287" s="35">
        <f>Español!B287</f>
        <v>43562</v>
      </c>
      <c r="C287" s="37" t="s">
        <v>22</v>
      </c>
      <c r="D287" s="26">
        <f>Español!D287</f>
        <v>3045</v>
      </c>
      <c r="E287" s="40">
        <f>+Español!E287</f>
        <v>57695</v>
      </c>
      <c r="F287" s="40">
        <f>+Español!F287</f>
        <v>18.947454844006568</v>
      </c>
      <c r="G287" s="40">
        <f>+Español!G287</f>
        <v>18.850000000000001</v>
      </c>
      <c r="H287" s="40">
        <f>+Español!H287</f>
        <v>19</v>
      </c>
      <c r="I287" s="137" t="s">
        <v>50</v>
      </c>
      <c r="J287" s="138"/>
    </row>
    <row r="288" spans="2:10" ht="18" customHeight="1" x14ac:dyDescent="0.25">
      <c r="B288" s="35">
        <f>Español!B288</f>
        <v>43561</v>
      </c>
      <c r="C288" s="37" t="str">
        <f>Español!C288</f>
        <v>NO</v>
      </c>
      <c r="D288" s="26" t="str">
        <f>Español!D288</f>
        <v>-</v>
      </c>
      <c r="E288" s="40" t="str">
        <f>+Español!E288</f>
        <v>-</v>
      </c>
      <c r="F288" s="40" t="str">
        <f>+Español!F288</f>
        <v>-</v>
      </c>
      <c r="G288" s="40" t="str">
        <f>+Español!G288</f>
        <v>-</v>
      </c>
      <c r="H288" s="40" t="str">
        <f>+Español!H288</f>
        <v>-</v>
      </c>
      <c r="I288" s="96"/>
      <c r="J288" s="97"/>
    </row>
    <row r="289" spans="2:10" ht="18" customHeight="1" x14ac:dyDescent="0.25">
      <c r="B289" s="35">
        <f>Español!B289</f>
        <v>43560</v>
      </c>
      <c r="C289" s="37" t="str">
        <f>Español!C289</f>
        <v>NO</v>
      </c>
      <c r="D289" s="26" t="str">
        <f>Español!D289</f>
        <v>-</v>
      </c>
      <c r="E289" s="40" t="str">
        <f>+Español!E289</f>
        <v>-</v>
      </c>
      <c r="F289" s="40" t="str">
        <f>+Español!F289</f>
        <v>-</v>
      </c>
      <c r="G289" s="40" t="str">
        <f>+Español!G289</f>
        <v>-</v>
      </c>
      <c r="H289" s="40" t="str">
        <f>+Español!H289</f>
        <v>-</v>
      </c>
      <c r="I289" s="96"/>
      <c r="J289" s="97"/>
    </row>
    <row r="290" spans="2:10" ht="98.25" customHeight="1" x14ac:dyDescent="0.25">
      <c r="B290" s="35">
        <f>Español!B290</f>
        <v>43559</v>
      </c>
      <c r="C290" s="37" t="s">
        <v>22</v>
      </c>
      <c r="D290" s="26">
        <f>Español!D290</f>
        <v>56963</v>
      </c>
      <c r="E290" s="40">
        <f>+Español!E290</f>
        <v>1051044.7</v>
      </c>
      <c r="F290" s="40">
        <f>+Español!F290</f>
        <v>18.451357898987062</v>
      </c>
      <c r="G290" s="40">
        <f>+Español!G290</f>
        <v>18.2</v>
      </c>
      <c r="H290" s="40">
        <f>+Español!H290</f>
        <v>18.55</v>
      </c>
      <c r="I290" s="137" t="s">
        <v>50</v>
      </c>
      <c r="J290" s="138"/>
    </row>
    <row r="291" spans="2:10" ht="98.25" customHeight="1" x14ac:dyDescent="0.25">
      <c r="B291" s="35">
        <f>Español!B291</f>
        <v>43558</v>
      </c>
      <c r="C291" s="37" t="s">
        <v>22</v>
      </c>
      <c r="D291" s="26">
        <f>Español!D291</f>
        <v>66740</v>
      </c>
      <c r="E291" s="40">
        <f>+Español!E291</f>
        <v>1229857.48</v>
      </c>
      <c r="F291" s="40">
        <f>+Español!F291</f>
        <v>18.427591848966138</v>
      </c>
      <c r="G291" s="40">
        <f>+Español!G291</f>
        <v>17.45</v>
      </c>
      <c r="H291" s="40">
        <f>+Español!H291</f>
        <v>18.600000000000001</v>
      </c>
      <c r="I291" s="137" t="s">
        <v>50</v>
      </c>
      <c r="J291" s="138"/>
    </row>
    <row r="292" spans="2:10" ht="98.25" customHeight="1" x14ac:dyDescent="0.25">
      <c r="B292" s="35">
        <f>Español!B292</f>
        <v>43557</v>
      </c>
      <c r="C292" s="37" t="s">
        <v>22</v>
      </c>
      <c r="D292" s="26">
        <f>Español!D292</f>
        <v>31777</v>
      </c>
      <c r="E292" s="40">
        <f>+Español!E292</f>
        <v>608934.72</v>
      </c>
      <c r="F292" s="40">
        <f>+Español!F292</f>
        <v>19.162750416968247</v>
      </c>
      <c r="G292" s="40">
        <f>+Español!G292</f>
        <v>19.100000000000001</v>
      </c>
      <c r="H292" s="40">
        <f>+Español!H292</f>
        <v>19.3</v>
      </c>
      <c r="I292" s="137" t="s">
        <v>50</v>
      </c>
      <c r="J292" s="138"/>
    </row>
    <row r="293" spans="2:10" ht="98.25" customHeight="1" x14ac:dyDescent="0.25">
      <c r="B293" s="35">
        <f>Español!B293</f>
        <v>43556</v>
      </c>
      <c r="C293" s="37" t="s">
        <v>22</v>
      </c>
      <c r="D293" s="26">
        <f>Español!D293</f>
        <v>212</v>
      </c>
      <c r="E293" s="40">
        <f>+Español!E293</f>
        <v>4049.2</v>
      </c>
      <c r="F293" s="40">
        <f>+Español!F293</f>
        <v>19.099999999999998</v>
      </c>
      <c r="G293" s="40">
        <f>+Español!G293</f>
        <v>19.100000000000001</v>
      </c>
      <c r="H293" s="40">
        <f>+Español!H293</f>
        <v>19.100000000000001</v>
      </c>
      <c r="I293" s="137" t="s">
        <v>50</v>
      </c>
      <c r="J293" s="138"/>
    </row>
    <row r="294" spans="2:10" ht="18" customHeight="1" x14ac:dyDescent="0.25">
      <c r="B294" s="35">
        <f>Español!B294</f>
        <v>43555</v>
      </c>
      <c r="C294" s="37" t="str">
        <f>Español!C294</f>
        <v>NO</v>
      </c>
      <c r="D294" s="26" t="str">
        <f>Español!D294</f>
        <v>-</v>
      </c>
      <c r="E294" s="40" t="str">
        <f>+Español!E294</f>
        <v>-</v>
      </c>
      <c r="F294" s="40" t="str">
        <f>+Español!F294</f>
        <v>-</v>
      </c>
      <c r="G294" s="40" t="str">
        <f>+Español!G294</f>
        <v>-</v>
      </c>
      <c r="H294" s="40" t="str">
        <f>+Español!H294</f>
        <v>-</v>
      </c>
      <c r="I294" s="137"/>
      <c r="J294" s="138"/>
    </row>
    <row r="295" spans="2:10" ht="18" customHeight="1" x14ac:dyDescent="0.25">
      <c r="B295" s="35">
        <f>Español!B295</f>
        <v>43554</v>
      </c>
      <c r="C295" s="37" t="str">
        <f>Español!C295</f>
        <v>NO</v>
      </c>
      <c r="D295" s="26" t="str">
        <f>Español!D295</f>
        <v>-</v>
      </c>
      <c r="E295" s="40" t="str">
        <f>+Español!E295</f>
        <v>-</v>
      </c>
      <c r="F295" s="40" t="str">
        <f>+Español!F295</f>
        <v>-</v>
      </c>
      <c r="G295" s="40" t="str">
        <f>+Español!G295</f>
        <v>-</v>
      </c>
      <c r="H295" s="40" t="str">
        <f>+Español!H295</f>
        <v>-</v>
      </c>
      <c r="I295" s="137"/>
      <c r="J295" s="138"/>
    </row>
    <row r="296" spans="2:10" ht="18" customHeight="1" x14ac:dyDescent="0.25">
      <c r="B296" s="35">
        <f>Español!B296</f>
        <v>43553</v>
      </c>
      <c r="C296" s="37" t="str">
        <f>Español!C296</f>
        <v>NO</v>
      </c>
      <c r="D296" s="26" t="str">
        <f>Español!D296</f>
        <v>-</v>
      </c>
      <c r="E296" s="40" t="str">
        <f>+Español!E296</f>
        <v>-</v>
      </c>
      <c r="F296" s="40" t="str">
        <f>+Español!F296</f>
        <v>-</v>
      </c>
      <c r="G296" s="40" t="str">
        <f>+Español!G296</f>
        <v>-</v>
      </c>
      <c r="H296" s="40" t="str">
        <f>+Español!H296</f>
        <v>-</v>
      </c>
      <c r="I296" s="137"/>
      <c r="J296" s="138"/>
    </row>
    <row r="297" spans="2:10" ht="18" customHeight="1" x14ac:dyDescent="0.25">
      <c r="B297" s="35">
        <f>Español!B297</f>
        <v>43552</v>
      </c>
      <c r="C297" s="37" t="str">
        <f>Español!C297</f>
        <v>NO</v>
      </c>
      <c r="D297" s="26" t="str">
        <f>Español!D297</f>
        <v>-</v>
      </c>
      <c r="E297" s="40" t="str">
        <f>+Español!E297</f>
        <v>-</v>
      </c>
      <c r="F297" s="40" t="str">
        <f>+Español!F297</f>
        <v>-</v>
      </c>
      <c r="G297" s="40" t="str">
        <f>+Español!G297</f>
        <v>-</v>
      </c>
      <c r="H297" s="40" t="str">
        <f>+Español!H297</f>
        <v>-</v>
      </c>
      <c r="I297" s="96"/>
      <c r="J297" s="97"/>
    </row>
    <row r="298" spans="2:10" ht="18" customHeight="1" x14ac:dyDescent="0.25">
      <c r="B298" s="35">
        <f>Español!B298</f>
        <v>43551</v>
      </c>
      <c r="C298" s="37" t="str">
        <f>Español!C298</f>
        <v>NO</v>
      </c>
      <c r="D298" s="26" t="str">
        <f>Español!D298</f>
        <v>-</v>
      </c>
      <c r="E298" s="40" t="str">
        <f>+Español!E298</f>
        <v>-</v>
      </c>
      <c r="F298" s="40" t="str">
        <f>+Español!F298</f>
        <v>-</v>
      </c>
      <c r="G298" s="40" t="str">
        <f>+Español!G298</f>
        <v>-</v>
      </c>
      <c r="H298" s="40" t="str">
        <f>+Español!H298</f>
        <v>-</v>
      </c>
      <c r="I298" s="96"/>
      <c r="J298" s="97"/>
    </row>
    <row r="299" spans="2:10" ht="18" customHeight="1" x14ac:dyDescent="0.25">
      <c r="B299" s="35">
        <f>Español!B299</f>
        <v>43550</v>
      </c>
      <c r="C299" s="37" t="str">
        <f>Español!C299</f>
        <v>NO</v>
      </c>
      <c r="D299" s="26" t="str">
        <f>Español!D299</f>
        <v>-</v>
      </c>
      <c r="E299" s="40" t="str">
        <f>+Español!E299</f>
        <v>-</v>
      </c>
      <c r="F299" s="40" t="str">
        <f>+Español!F299</f>
        <v>-</v>
      </c>
      <c r="G299" s="40" t="str">
        <f>+Español!G299</f>
        <v>-</v>
      </c>
      <c r="H299" s="40" t="str">
        <f>+Español!H299</f>
        <v>-</v>
      </c>
      <c r="I299" s="137"/>
      <c r="J299" s="138"/>
    </row>
    <row r="300" spans="2:10" ht="18" customHeight="1" x14ac:dyDescent="0.25">
      <c r="B300" s="35">
        <f>Español!B300</f>
        <v>43549</v>
      </c>
      <c r="C300" s="37" t="str">
        <f>Español!C300</f>
        <v>NO</v>
      </c>
      <c r="D300" s="26" t="str">
        <f>Español!D300</f>
        <v>-</v>
      </c>
      <c r="E300" s="40" t="str">
        <f>+Español!E300</f>
        <v>-</v>
      </c>
      <c r="F300" s="40" t="str">
        <f>+Español!F300</f>
        <v>-</v>
      </c>
      <c r="G300" s="40" t="str">
        <f>+Español!G300</f>
        <v>-</v>
      </c>
      <c r="H300" s="40" t="str">
        <f>+Español!H300</f>
        <v>-</v>
      </c>
      <c r="I300" s="96"/>
      <c r="J300" s="97"/>
    </row>
    <row r="301" spans="2:10" ht="18" customHeight="1" x14ac:dyDescent="0.25">
      <c r="B301" s="35">
        <f>Español!B301</f>
        <v>43548</v>
      </c>
      <c r="C301" s="37" t="str">
        <f>Español!C301</f>
        <v>NO</v>
      </c>
      <c r="D301" s="26" t="str">
        <f>Español!D301</f>
        <v>-</v>
      </c>
      <c r="E301" s="40" t="str">
        <f>+Español!E301</f>
        <v>-</v>
      </c>
      <c r="F301" s="40" t="str">
        <f>+Español!F301</f>
        <v>-</v>
      </c>
      <c r="G301" s="40" t="str">
        <f>+Español!G301</f>
        <v>-</v>
      </c>
      <c r="H301" s="40" t="str">
        <f>+Español!H301</f>
        <v>-</v>
      </c>
      <c r="I301" s="96"/>
      <c r="J301" s="97"/>
    </row>
    <row r="302" spans="2:10" ht="18" customHeight="1" x14ac:dyDescent="0.25">
      <c r="B302" s="35">
        <f>Español!B302</f>
        <v>43547</v>
      </c>
      <c r="C302" s="37" t="str">
        <f>Español!C302</f>
        <v>NO</v>
      </c>
      <c r="D302" s="26" t="str">
        <f>Español!D302</f>
        <v>-</v>
      </c>
      <c r="E302" s="40" t="str">
        <f>+Español!E302</f>
        <v>-</v>
      </c>
      <c r="F302" s="40" t="str">
        <f>+Español!F302</f>
        <v>-</v>
      </c>
      <c r="G302" s="40" t="str">
        <f>+Español!G302</f>
        <v>-</v>
      </c>
      <c r="H302" s="40" t="str">
        <f>+Español!H302</f>
        <v>-</v>
      </c>
      <c r="I302" s="96"/>
      <c r="J302" s="97"/>
    </row>
    <row r="303" spans="2:10" ht="18" customHeight="1" x14ac:dyDescent="0.25">
      <c r="B303" s="35">
        <f>Español!B303</f>
        <v>43546</v>
      </c>
      <c r="C303" s="37" t="str">
        <f>Español!C303</f>
        <v>NO</v>
      </c>
      <c r="D303" s="26" t="str">
        <f>Español!D303</f>
        <v>-</v>
      </c>
      <c r="E303" s="40" t="str">
        <f>+Español!E303</f>
        <v>-</v>
      </c>
      <c r="F303" s="40" t="str">
        <f>+Español!F303</f>
        <v>-</v>
      </c>
      <c r="G303" s="40" t="str">
        <f>+Español!G303</f>
        <v>-</v>
      </c>
      <c r="H303" s="40" t="str">
        <f>+Español!H303</f>
        <v>-</v>
      </c>
      <c r="I303" s="96"/>
      <c r="J303" s="97"/>
    </row>
    <row r="304" spans="2:10" ht="18" customHeight="1" x14ac:dyDescent="0.25">
      <c r="B304" s="35">
        <f>Español!B304</f>
        <v>43545</v>
      </c>
      <c r="C304" s="37" t="str">
        <f>Español!C304</f>
        <v>NO</v>
      </c>
      <c r="D304" s="26" t="str">
        <f>Español!D304</f>
        <v>-</v>
      </c>
      <c r="E304" s="40" t="str">
        <f>+Español!E304</f>
        <v>-</v>
      </c>
      <c r="F304" s="40" t="str">
        <f>+Español!F304</f>
        <v>-</v>
      </c>
      <c r="G304" s="40" t="str">
        <f>+Español!G304</f>
        <v>-</v>
      </c>
      <c r="H304" s="40" t="str">
        <f>+Español!H304</f>
        <v>-</v>
      </c>
      <c r="I304" s="137"/>
      <c r="J304" s="138"/>
    </row>
    <row r="305" spans="2:10" ht="98.25" customHeight="1" x14ac:dyDescent="0.25">
      <c r="B305" s="35">
        <f>Español!B305</f>
        <v>43544</v>
      </c>
      <c r="C305" s="37" t="s">
        <v>17</v>
      </c>
      <c r="D305" s="26">
        <f>Español!D305</f>
        <v>-19000</v>
      </c>
      <c r="E305" s="40">
        <f>+Español!E305</f>
        <v>-329538.56</v>
      </c>
      <c r="F305" s="40">
        <f>+Español!F305</f>
        <v>17.344134736842104</v>
      </c>
      <c r="G305" s="40">
        <f>+Español!G305</f>
        <v>17.27</v>
      </c>
      <c r="H305" s="40">
        <f>+Español!H305</f>
        <v>18.45</v>
      </c>
      <c r="I305" s="137" t="s">
        <v>50</v>
      </c>
      <c r="J305" s="138"/>
    </row>
    <row r="306" spans="2:10" ht="98.25" customHeight="1" x14ac:dyDescent="0.25">
      <c r="B306" s="35">
        <f>Español!B306</f>
        <v>43543</v>
      </c>
      <c r="C306" s="37" t="s">
        <v>17</v>
      </c>
      <c r="D306" s="26">
        <f>Español!D306</f>
        <v>-6851</v>
      </c>
      <c r="E306" s="40">
        <f>+Español!E306</f>
        <v>-115463.69</v>
      </c>
      <c r="F306" s="40">
        <f>+Español!F306</f>
        <v>16.853552766019561</v>
      </c>
      <c r="G306" s="40">
        <f>+Español!G306</f>
        <v>16.71</v>
      </c>
      <c r="H306" s="40">
        <f>+Español!H306</f>
        <v>17</v>
      </c>
      <c r="I306" s="137" t="s">
        <v>50</v>
      </c>
      <c r="J306" s="138"/>
    </row>
    <row r="307" spans="2:10" ht="98.25" customHeight="1" x14ac:dyDescent="0.25">
      <c r="B307" s="35">
        <f>Español!B307</f>
        <v>43542</v>
      </c>
      <c r="C307" s="37" t="s">
        <v>17</v>
      </c>
      <c r="D307" s="26">
        <f>Español!D307</f>
        <v>-4644</v>
      </c>
      <c r="E307" s="40">
        <f>+Español!E307</f>
        <v>-80118.7</v>
      </c>
      <c r="F307" s="40">
        <f>+Español!F307</f>
        <v>17.2520887166236</v>
      </c>
      <c r="G307" s="40">
        <f>+Español!G307</f>
        <v>17.149999999999999</v>
      </c>
      <c r="H307" s="40">
        <f>+Español!H307</f>
        <v>17.45</v>
      </c>
      <c r="I307" s="137" t="s">
        <v>50</v>
      </c>
      <c r="J307" s="138"/>
    </row>
    <row r="308" spans="2:10" ht="98.25" customHeight="1" x14ac:dyDescent="0.25">
      <c r="B308" s="35">
        <f>Español!B308</f>
        <v>43541</v>
      </c>
      <c r="C308" s="37" t="s">
        <v>17</v>
      </c>
      <c r="D308" s="26">
        <f>Español!D308</f>
        <v>-1000</v>
      </c>
      <c r="E308" s="40">
        <f>+Español!E308</f>
        <v>-15740</v>
      </c>
      <c r="F308" s="40">
        <f>+Español!F308</f>
        <v>15.74</v>
      </c>
      <c r="G308" s="40">
        <f>+Español!G308</f>
        <v>15.74</v>
      </c>
      <c r="H308" s="40">
        <f>+Español!H308</f>
        <v>15.74</v>
      </c>
      <c r="I308" s="137" t="s">
        <v>50</v>
      </c>
      <c r="J308" s="138"/>
    </row>
    <row r="309" spans="2:10" ht="18" customHeight="1" x14ac:dyDescent="0.25">
      <c r="B309" s="35">
        <f>Español!B309</f>
        <v>43540</v>
      </c>
      <c r="C309" s="37" t="str">
        <f>Español!C309</f>
        <v>NO</v>
      </c>
      <c r="D309" s="26" t="str">
        <f>Español!D309</f>
        <v>-</v>
      </c>
      <c r="E309" s="40" t="str">
        <f>+Español!E309</f>
        <v>-</v>
      </c>
      <c r="F309" s="40" t="str">
        <f>+Español!F309</f>
        <v>-</v>
      </c>
      <c r="G309" s="40" t="str">
        <f>+Español!G309</f>
        <v>-</v>
      </c>
      <c r="H309" s="40" t="str">
        <f>+Español!H309</f>
        <v>-</v>
      </c>
      <c r="I309" s="96"/>
      <c r="J309" s="97"/>
    </row>
    <row r="310" spans="2:10" ht="18" customHeight="1" x14ac:dyDescent="0.25">
      <c r="B310" s="35">
        <f>Español!B310</f>
        <v>43539</v>
      </c>
      <c r="C310" s="37" t="str">
        <f>Español!C310</f>
        <v>NO</v>
      </c>
      <c r="D310" s="26" t="str">
        <f>Español!D310</f>
        <v>-</v>
      </c>
      <c r="E310" s="40" t="str">
        <f>+Español!E310</f>
        <v>-</v>
      </c>
      <c r="F310" s="40" t="str">
        <f>+Español!F310</f>
        <v>-</v>
      </c>
      <c r="G310" s="40" t="str">
        <f>+Español!G310</f>
        <v>-</v>
      </c>
      <c r="H310" s="40" t="str">
        <f>+Español!H310</f>
        <v>-</v>
      </c>
      <c r="I310" s="96"/>
      <c r="J310" s="97"/>
    </row>
    <row r="311" spans="2:10" ht="18" customHeight="1" x14ac:dyDescent="0.25">
      <c r="B311" s="35">
        <f>Español!B311</f>
        <v>43538</v>
      </c>
      <c r="C311" s="37" t="str">
        <f>Español!C311</f>
        <v>NO</v>
      </c>
      <c r="D311" s="26" t="str">
        <f>Español!D311</f>
        <v>-</v>
      </c>
      <c r="E311" s="40" t="str">
        <f>+Español!E311</f>
        <v>-</v>
      </c>
      <c r="F311" s="40" t="str">
        <f>+Español!F311</f>
        <v>-</v>
      </c>
      <c r="G311" s="40" t="str">
        <f>+Español!G311</f>
        <v>-</v>
      </c>
      <c r="H311" s="40" t="str">
        <f>+Español!H311</f>
        <v>-</v>
      </c>
      <c r="I311" s="96"/>
      <c r="J311" s="97"/>
    </row>
    <row r="312" spans="2:10" ht="18" customHeight="1" x14ac:dyDescent="0.25">
      <c r="B312" s="35">
        <f>Español!B312</f>
        <v>43537</v>
      </c>
      <c r="C312" s="37" t="str">
        <f>Español!C312</f>
        <v>NO</v>
      </c>
      <c r="D312" s="26" t="str">
        <f>Español!D312</f>
        <v>-</v>
      </c>
      <c r="E312" s="40" t="str">
        <f>+Español!E312</f>
        <v>-</v>
      </c>
      <c r="F312" s="40" t="str">
        <f>+Español!F312</f>
        <v>-</v>
      </c>
      <c r="G312" s="40" t="str">
        <f>+Español!G312</f>
        <v>-</v>
      </c>
      <c r="H312" s="40" t="str">
        <f>+Español!H312</f>
        <v>-</v>
      </c>
      <c r="I312" s="96"/>
      <c r="J312" s="97"/>
    </row>
    <row r="313" spans="2:10" ht="98.25" customHeight="1" x14ac:dyDescent="0.25">
      <c r="B313" s="35">
        <f>Español!B313</f>
        <v>43536</v>
      </c>
      <c r="C313" s="37" t="s">
        <v>17</v>
      </c>
      <c r="D313" s="26">
        <f>Español!D313</f>
        <v>-6208</v>
      </c>
      <c r="E313" s="40">
        <f>+Español!E313</f>
        <v>-116269.6</v>
      </c>
      <c r="F313" s="40">
        <f>+Español!F313</f>
        <v>18.728994845360827</v>
      </c>
      <c r="G313" s="40">
        <f>+Español!G313</f>
        <v>18.7</v>
      </c>
      <c r="H313" s="40">
        <f>+Español!H313</f>
        <v>18.73</v>
      </c>
      <c r="I313" s="137" t="s">
        <v>50</v>
      </c>
      <c r="J313" s="138"/>
    </row>
    <row r="314" spans="2:10" ht="18" customHeight="1" x14ac:dyDescent="0.25">
      <c r="B314" s="35">
        <f>Español!B314</f>
        <v>43535</v>
      </c>
      <c r="C314" s="37" t="str">
        <f>Español!C314</f>
        <v>NO</v>
      </c>
      <c r="D314" s="26" t="str">
        <f>Español!D314</f>
        <v>-</v>
      </c>
      <c r="E314" s="40" t="str">
        <f>+Español!E314</f>
        <v>-</v>
      </c>
      <c r="F314" s="40" t="str">
        <f>+Español!F314</f>
        <v>-</v>
      </c>
      <c r="G314" s="40" t="str">
        <f>+Español!G314</f>
        <v>-</v>
      </c>
      <c r="H314" s="40" t="str">
        <f>+Español!H314</f>
        <v>-</v>
      </c>
      <c r="I314" s="96"/>
      <c r="J314" s="97"/>
    </row>
    <row r="315" spans="2:10" ht="18" customHeight="1" x14ac:dyDescent="0.25">
      <c r="B315" s="35">
        <f>Español!B315</f>
        <v>43534</v>
      </c>
      <c r="C315" s="37" t="str">
        <f>Español!C315</f>
        <v>NO</v>
      </c>
      <c r="D315" s="26" t="str">
        <f>Español!D315</f>
        <v>-</v>
      </c>
      <c r="E315" s="40" t="str">
        <f>+Español!E315</f>
        <v>-</v>
      </c>
      <c r="F315" s="40" t="str">
        <f>+Español!F315</f>
        <v>-</v>
      </c>
      <c r="G315" s="40" t="str">
        <f>+Español!G315</f>
        <v>-</v>
      </c>
      <c r="H315" s="40" t="str">
        <f>+Español!H315</f>
        <v>-</v>
      </c>
      <c r="I315" s="96"/>
      <c r="J315" s="97"/>
    </row>
    <row r="316" spans="2:10" ht="18" customHeight="1" x14ac:dyDescent="0.25">
      <c r="B316" s="35">
        <f>Español!B316</f>
        <v>43533</v>
      </c>
      <c r="C316" s="37" t="str">
        <f>Español!C316</f>
        <v>NO</v>
      </c>
      <c r="D316" s="26" t="str">
        <f>Español!D316</f>
        <v>-</v>
      </c>
      <c r="E316" s="40" t="str">
        <f>+Español!E316</f>
        <v>-</v>
      </c>
      <c r="F316" s="40" t="str">
        <f>+Español!F316</f>
        <v>-</v>
      </c>
      <c r="G316" s="40" t="str">
        <f>+Español!G316</f>
        <v>-</v>
      </c>
      <c r="H316" s="40" t="str">
        <f>+Español!H316</f>
        <v>-</v>
      </c>
      <c r="I316" s="96"/>
      <c r="J316" s="97"/>
    </row>
    <row r="317" spans="2:10" ht="18" customHeight="1" x14ac:dyDescent="0.25">
      <c r="B317" s="35">
        <f>Español!B317</f>
        <v>43532</v>
      </c>
      <c r="C317" s="37" t="str">
        <f>Español!C317</f>
        <v>NO</v>
      </c>
      <c r="D317" s="26" t="str">
        <f>Español!D317</f>
        <v>-</v>
      </c>
      <c r="E317" s="40" t="str">
        <f>+Español!E317</f>
        <v>-</v>
      </c>
      <c r="F317" s="40" t="str">
        <f>+Español!F317</f>
        <v>-</v>
      </c>
      <c r="G317" s="40" t="str">
        <f>+Español!G317</f>
        <v>-</v>
      </c>
      <c r="H317" s="40" t="str">
        <f>+Español!H317</f>
        <v>-</v>
      </c>
      <c r="I317" s="96"/>
      <c r="J317" s="97"/>
    </row>
    <row r="318" spans="2:10" ht="18" customHeight="1" x14ac:dyDescent="0.25">
      <c r="B318" s="35">
        <f>Español!B318</f>
        <v>43531</v>
      </c>
      <c r="C318" s="37" t="str">
        <f>Español!C318</f>
        <v>NO</v>
      </c>
      <c r="D318" s="26" t="str">
        <f>Español!D318</f>
        <v>-</v>
      </c>
      <c r="E318" s="40" t="str">
        <f>+Español!E318</f>
        <v>-</v>
      </c>
      <c r="F318" s="40" t="str">
        <f>+Español!F318</f>
        <v>-</v>
      </c>
      <c r="G318" s="40" t="str">
        <f>+Español!G318</f>
        <v>-</v>
      </c>
      <c r="H318" s="40" t="str">
        <f>+Español!H318</f>
        <v>-</v>
      </c>
      <c r="I318" s="96"/>
      <c r="J318" s="97"/>
    </row>
    <row r="319" spans="2:10" ht="18" customHeight="1" x14ac:dyDescent="0.25">
      <c r="B319" s="35">
        <f>Español!B319</f>
        <v>43530</v>
      </c>
      <c r="C319" s="37" t="str">
        <f>Español!C319</f>
        <v>NO</v>
      </c>
      <c r="D319" s="26" t="str">
        <f>Español!D319</f>
        <v>-</v>
      </c>
      <c r="E319" s="40" t="str">
        <f>+Español!E319</f>
        <v>-</v>
      </c>
      <c r="F319" s="40" t="str">
        <f>+Español!F319</f>
        <v>-</v>
      </c>
      <c r="G319" s="40" t="str">
        <f>+Español!G319</f>
        <v>-</v>
      </c>
      <c r="H319" s="40" t="str">
        <f>+Español!H319</f>
        <v>-</v>
      </c>
      <c r="I319" s="96"/>
      <c r="J319" s="97"/>
    </row>
    <row r="320" spans="2:10" ht="18" customHeight="1" x14ac:dyDescent="0.25">
      <c r="B320" s="35">
        <f>Español!B320</f>
        <v>43529</v>
      </c>
      <c r="C320" s="37" t="str">
        <f>Español!C320</f>
        <v>NO</v>
      </c>
      <c r="D320" s="26" t="str">
        <f>Español!D320</f>
        <v>-</v>
      </c>
      <c r="E320" s="40" t="str">
        <f>+Español!E320</f>
        <v>-</v>
      </c>
      <c r="F320" s="40" t="str">
        <f>+Español!F320</f>
        <v>-</v>
      </c>
      <c r="G320" s="40" t="str">
        <f>+Español!G320</f>
        <v>-</v>
      </c>
      <c r="H320" s="40" t="str">
        <f>+Español!H320</f>
        <v>-</v>
      </c>
      <c r="I320" s="96"/>
      <c r="J320" s="97"/>
    </row>
    <row r="321" spans="2:10" ht="98.25" customHeight="1" x14ac:dyDescent="0.25">
      <c r="B321" s="35">
        <f>Español!B321</f>
        <v>43528</v>
      </c>
      <c r="C321" s="37" t="s">
        <v>17</v>
      </c>
      <c r="D321" s="26">
        <f>Español!D321</f>
        <v>-22764</v>
      </c>
      <c r="E321" s="40">
        <f>+Español!E321</f>
        <v>-432974.4</v>
      </c>
      <c r="F321" s="40">
        <f>+Español!F321</f>
        <v>19.020137058513445</v>
      </c>
      <c r="G321" s="40">
        <f>+Español!G321</f>
        <v>18.79</v>
      </c>
      <c r="H321" s="40">
        <f>+Español!H321</f>
        <v>19.8</v>
      </c>
      <c r="I321" s="137" t="s">
        <v>50</v>
      </c>
      <c r="J321" s="138"/>
    </row>
    <row r="322" spans="2:10" ht="18" customHeight="1" x14ac:dyDescent="0.25">
      <c r="B322" s="35">
        <f>Español!B322</f>
        <v>43527</v>
      </c>
      <c r="C322" s="37" t="str">
        <f>Español!C322</f>
        <v>NO</v>
      </c>
      <c r="D322" s="26" t="str">
        <f>Español!D322</f>
        <v>-</v>
      </c>
      <c r="E322" s="40" t="str">
        <f>+Español!E322</f>
        <v>-</v>
      </c>
      <c r="F322" s="40" t="str">
        <f>+Español!F322</f>
        <v>-</v>
      </c>
      <c r="G322" s="40" t="str">
        <f>+Español!G322</f>
        <v>-</v>
      </c>
      <c r="H322" s="40" t="str">
        <f>+Español!H322</f>
        <v>-</v>
      </c>
      <c r="I322" s="96"/>
      <c r="J322" s="97"/>
    </row>
    <row r="323" spans="2:10" ht="18" customHeight="1" x14ac:dyDescent="0.25">
      <c r="B323" s="35">
        <f>Español!B323</f>
        <v>43526</v>
      </c>
      <c r="C323" s="37" t="str">
        <f>Español!C323</f>
        <v>NO</v>
      </c>
      <c r="D323" s="26" t="str">
        <f>Español!D323</f>
        <v>-</v>
      </c>
      <c r="E323" s="40" t="str">
        <f>+Español!E323</f>
        <v>-</v>
      </c>
      <c r="F323" s="40" t="str">
        <f>+Español!F323</f>
        <v>-</v>
      </c>
      <c r="G323" s="40" t="str">
        <f>+Español!G323</f>
        <v>-</v>
      </c>
      <c r="H323" s="40" t="str">
        <f>+Español!H323</f>
        <v>-</v>
      </c>
      <c r="I323" s="96"/>
      <c r="J323" s="97"/>
    </row>
    <row r="324" spans="2:10" ht="18" customHeight="1" x14ac:dyDescent="0.25">
      <c r="B324" s="35">
        <f>Español!B324</f>
        <v>43525</v>
      </c>
      <c r="C324" s="37" t="str">
        <f>Español!C324</f>
        <v>NO</v>
      </c>
      <c r="D324" s="26" t="str">
        <f>Español!D324</f>
        <v>-</v>
      </c>
      <c r="E324" s="40" t="str">
        <f>+Español!E324</f>
        <v>-</v>
      </c>
      <c r="F324" s="40" t="str">
        <f>+Español!F324</f>
        <v>-</v>
      </c>
      <c r="G324" s="40" t="str">
        <f>+Español!G324</f>
        <v>-</v>
      </c>
      <c r="H324" s="40" t="str">
        <f>+Español!H324</f>
        <v>-</v>
      </c>
      <c r="I324" s="96"/>
      <c r="J324" s="97"/>
    </row>
    <row r="325" spans="2:10" ht="98.25" customHeight="1" x14ac:dyDescent="0.25">
      <c r="B325" s="35">
        <f>Español!B325</f>
        <v>43524</v>
      </c>
      <c r="C325" s="37" t="s">
        <v>17</v>
      </c>
      <c r="D325" s="26">
        <f>Español!D325</f>
        <v>-38596</v>
      </c>
      <c r="E325" s="40">
        <f>+Español!E325</f>
        <v>-726610.38</v>
      </c>
      <c r="F325" s="40">
        <f>+Español!F325</f>
        <v>18.826053995232666</v>
      </c>
      <c r="G325" s="40">
        <f>+Español!G325</f>
        <v>18.670000000000002</v>
      </c>
      <c r="H325" s="40">
        <f>+Español!H325</f>
        <v>18.899999999999999</v>
      </c>
      <c r="I325" s="137" t="s">
        <v>50</v>
      </c>
      <c r="J325" s="138"/>
    </row>
    <row r="326" spans="2:10" ht="98.25" customHeight="1" x14ac:dyDescent="0.25">
      <c r="B326" s="35">
        <f>Español!B326</f>
        <v>43523</v>
      </c>
      <c r="C326" s="37" t="s">
        <v>17</v>
      </c>
      <c r="D326" s="26">
        <f>Español!D326</f>
        <v>-14080</v>
      </c>
      <c r="E326" s="40">
        <f>+Español!E326</f>
        <v>-267667.20000000001</v>
      </c>
      <c r="F326" s="40">
        <f>+Español!F326</f>
        <v>19.010454545454547</v>
      </c>
      <c r="G326" s="40">
        <f>+Español!G326</f>
        <v>18.95</v>
      </c>
      <c r="H326" s="40">
        <f>+Español!H326</f>
        <v>19.100000000000001</v>
      </c>
      <c r="I326" s="137" t="s">
        <v>50</v>
      </c>
      <c r="J326" s="138"/>
    </row>
    <row r="327" spans="2:10" ht="98.25" customHeight="1" x14ac:dyDescent="0.25">
      <c r="B327" s="35">
        <f>Español!B327</f>
        <v>43522</v>
      </c>
      <c r="C327" s="37" t="s">
        <v>17</v>
      </c>
      <c r="D327" s="26">
        <f>Español!D327</f>
        <v>-5333</v>
      </c>
      <c r="E327" s="40">
        <f>+Español!E327</f>
        <v>-101848.6</v>
      </c>
      <c r="F327" s="40">
        <f>+Español!F327</f>
        <v>19.097806112882058</v>
      </c>
      <c r="G327" s="40">
        <f>+Español!G327</f>
        <v>18.95</v>
      </c>
      <c r="H327" s="40">
        <f>+Español!H327</f>
        <v>19.600000000000001</v>
      </c>
      <c r="I327" s="137" t="s">
        <v>50</v>
      </c>
      <c r="J327" s="138"/>
    </row>
    <row r="328" spans="2:10" ht="98.25" customHeight="1" x14ac:dyDescent="0.25">
      <c r="B328" s="35">
        <f>Español!B328</f>
        <v>43521</v>
      </c>
      <c r="C328" s="37" t="s">
        <v>17</v>
      </c>
      <c r="D328" s="26">
        <f>Español!D328</f>
        <v>-18954</v>
      </c>
      <c r="E328" s="40">
        <f>+Español!E328</f>
        <v>-377968.76</v>
      </c>
      <c r="F328" s="40">
        <f>+Español!F328</f>
        <v>19.941371742112484</v>
      </c>
      <c r="G328" s="40">
        <f>+Español!G328</f>
        <v>19.670000000000002</v>
      </c>
      <c r="H328" s="40">
        <f>+Español!H328</f>
        <v>20</v>
      </c>
      <c r="I328" s="137" t="s">
        <v>50</v>
      </c>
      <c r="J328" s="138"/>
    </row>
    <row r="329" spans="2:10" ht="98.25" customHeight="1" x14ac:dyDescent="0.25">
      <c r="B329" s="35">
        <f>Español!B329</f>
        <v>43520</v>
      </c>
      <c r="C329" s="37" t="s">
        <v>17</v>
      </c>
      <c r="D329" s="26">
        <f>Español!D329</f>
        <v>-7227</v>
      </c>
      <c r="E329" s="40">
        <f>+Español!E329</f>
        <v>-142270.53</v>
      </c>
      <c r="F329" s="40">
        <f>+Español!F329</f>
        <v>19.685973432959734</v>
      </c>
      <c r="G329" s="40">
        <f>+Español!G329</f>
        <v>19.5</v>
      </c>
      <c r="H329" s="40">
        <f>+Español!H329</f>
        <v>19.78</v>
      </c>
      <c r="I329" s="137" t="s">
        <v>50</v>
      </c>
      <c r="J329" s="138"/>
    </row>
    <row r="330" spans="2:10" ht="18" customHeight="1" x14ac:dyDescent="0.25">
      <c r="B330" s="35">
        <f>Español!B330</f>
        <v>43519</v>
      </c>
      <c r="C330" s="37" t="str">
        <f>Español!C330</f>
        <v>NO</v>
      </c>
      <c r="D330" s="26" t="str">
        <f>Español!D330</f>
        <v>-</v>
      </c>
      <c r="E330" s="40" t="str">
        <f>+Español!E330</f>
        <v>-</v>
      </c>
      <c r="F330" s="40" t="str">
        <f>+Español!F330</f>
        <v>-</v>
      </c>
      <c r="G330" s="40" t="str">
        <f>+Español!G330</f>
        <v>-</v>
      </c>
      <c r="H330" s="40" t="str">
        <f>+Español!H330</f>
        <v>-</v>
      </c>
      <c r="I330" s="96"/>
      <c r="J330" s="97"/>
    </row>
    <row r="331" spans="2:10" ht="18" customHeight="1" x14ac:dyDescent="0.25">
      <c r="B331" s="35">
        <f>Español!B331</f>
        <v>43518</v>
      </c>
      <c r="C331" s="37" t="str">
        <f>Español!C331</f>
        <v>NO</v>
      </c>
      <c r="D331" s="26" t="str">
        <f>Español!D331</f>
        <v>-</v>
      </c>
      <c r="E331" s="40" t="str">
        <f>+Español!E331</f>
        <v>-</v>
      </c>
      <c r="F331" s="40" t="str">
        <f>+Español!F331</f>
        <v>-</v>
      </c>
      <c r="G331" s="40" t="str">
        <f>+Español!G331</f>
        <v>-</v>
      </c>
      <c r="H331" s="40" t="str">
        <f>+Español!H331</f>
        <v>-</v>
      </c>
      <c r="I331" s="96"/>
      <c r="J331" s="97"/>
    </row>
    <row r="332" spans="2:10" ht="18" customHeight="1" x14ac:dyDescent="0.25">
      <c r="B332" s="35">
        <f>Español!B332</f>
        <v>43517</v>
      </c>
      <c r="C332" s="37" t="str">
        <f>Español!C332</f>
        <v>NO</v>
      </c>
      <c r="D332" s="26" t="str">
        <f>Español!D332</f>
        <v>-</v>
      </c>
      <c r="E332" s="40" t="str">
        <f>+Español!E332</f>
        <v>-</v>
      </c>
      <c r="F332" s="40" t="str">
        <f>+Español!F332</f>
        <v>-</v>
      </c>
      <c r="G332" s="40" t="str">
        <f>+Español!G332</f>
        <v>-</v>
      </c>
      <c r="H332" s="40" t="str">
        <f>+Español!H332</f>
        <v>-</v>
      </c>
      <c r="I332" s="137"/>
      <c r="J332" s="138"/>
    </row>
    <row r="333" spans="2:10" ht="18" customHeight="1" x14ac:dyDescent="0.25">
      <c r="B333" s="35">
        <f>Español!B333</f>
        <v>43516</v>
      </c>
      <c r="C333" s="37" t="str">
        <f>Español!C333</f>
        <v>NO</v>
      </c>
      <c r="D333" s="26" t="str">
        <f>Español!D333</f>
        <v>-</v>
      </c>
      <c r="E333" s="40" t="str">
        <f>+Español!E333</f>
        <v>-</v>
      </c>
      <c r="F333" s="40" t="str">
        <f>+Español!F333</f>
        <v>-</v>
      </c>
      <c r="G333" s="40" t="str">
        <f>+Español!G333</f>
        <v>-</v>
      </c>
      <c r="H333" s="40" t="str">
        <f>+Español!H333</f>
        <v>-</v>
      </c>
      <c r="I333" s="96"/>
      <c r="J333" s="97"/>
    </row>
    <row r="334" spans="2:10" ht="98.25" customHeight="1" x14ac:dyDescent="0.25">
      <c r="B334" s="35">
        <f>Español!B334</f>
        <v>43515</v>
      </c>
      <c r="C334" s="37" t="s">
        <v>17</v>
      </c>
      <c r="D334" s="26">
        <f>Español!D334</f>
        <v>-12000</v>
      </c>
      <c r="E334" s="40">
        <f>+Español!E334</f>
        <v>-239946.95</v>
      </c>
      <c r="F334" s="40">
        <f>+Español!F334</f>
        <v>19.995579166666669</v>
      </c>
      <c r="G334" s="40">
        <f>+Español!G334</f>
        <v>19.920000000000002</v>
      </c>
      <c r="H334" s="40">
        <f>+Español!H334</f>
        <v>20.25</v>
      </c>
      <c r="I334" s="137" t="s">
        <v>50</v>
      </c>
      <c r="J334" s="138"/>
    </row>
    <row r="335" spans="2:10" ht="98.25" customHeight="1" x14ac:dyDescent="0.25">
      <c r="B335" s="35">
        <f>Español!B335</f>
        <v>43514</v>
      </c>
      <c r="C335" s="37" t="s">
        <v>17</v>
      </c>
      <c r="D335" s="26">
        <f>Español!D335</f>
        <v>-7457</v>
      </c>
      <c r="E335" s="40">
        <f>+Español!E335</f>
        <v>-146150.73000000001</v>
      </c>
      <c r="F335" s="40">
        <f>+Español!F335</f>
        <v>19.59913235885745</v>
      </c>
      <c r="G335" s="40">
        <f>+Español!G335</f>
        <v>19.54</v>
      </c>
      <c r="H335" s="40">
        <f>+Español!H335</f>
        <v>20</v>
      </c>
      <c r="I335" s="137" t="s">
        <v>50</v>
      </c>
      <c r="J335" s="138"/>
    </row>
    <row r="336" spans="2:10" ht="18" customHeight="1" x14ac:dyDescent="0.25">
      <c r="B336" s="35">
        <f>Español!B336</f>
        <v>43513</v>
      </c>
      <c r="C336" s="37" t="str">
        <f>Español!C336</f>
        <v>NO</v>
      </c>
      <c r="D336" s="26" t="str">
        <f>Español!D336</f>
        <v>-</v>
      </c>
      <c r="E336" s="40" t="str">
        <f>+Español!E336</f>
        <v>-</v>
      </c>
      <c r="F336" s="40" t="str">
        <f>+Español!F336</f>
        <v>-</v>
      </c>
      <c r="G336" s="40" t="str">
        <f>+Español!G336</f>
        <v>-</v>
      </c>
      <c r="H336" s="40" t="str">
        <f>+Español!H336</f>
        <v>-</v>
      </c>
      <c r="I336" s="137"/>
      <c r="J336" s="138"/>
    </row>
    <row r="337" spans="2:10" ht="18" customHeight="1" x14ac:dyDescent="0.25">
      <c r="B337" s="35">
        <f>Español!B337</f>
        <v>43512</v>
      </c>
      <c r="C337" s="37" t="str">
        <f>Español!C337</f>
        <v>NO</v>
      </c>
      <c r="D337" s="26" t="str">
        <f>Español!D337</f>
        <v>-</v>
      </c>
      <c r="E337" s="40" t="str">
        <f>+Español!E337</f>
        <v>-</v>
      </c>
      <c r="F337" s="40" t="str">
        <f>+Español!F337</f>
        <v>-</v>
      </c>
      <c r="G337" s="40" t="str">
        <f>+Español!G337</f>
        <v>-</v>
      </c>
      <c r="H337" s="40" t="str">
        <f>+Español!H337</f>
        <v>-</v>
      </c>
      <c r="I337" s="137"/>
      <c r="J337" s="138"/>
    </row>
    <row r="338" spans="2:10" ht="18" customHeight="1" x14ac:dyDescent="0.25">
      <c r="B338" s="35">
        <f>Español!B338</f>
        <v>43511</v>
      </c>
      <c r="C338" s="37" t="str">
        <f>Español!C338</f>
        <v>NO</v>
      </c>
      <c r="D338" s="26" t="str">
        <f>Español!D338</f>
        <v>-</v>
      </c>
      <c r="E338" s="40" t="str">
        <f>+Español!E338</f>
        <v>-</v>
      </c>
      <c r="F338" s="40" t="str">
        <f>+Español!F338</f>
        <v>-</v>
      </c>
      <c r="G338" s="40" t="str">
        <f>+Español!G338</f>
        <v>-</v>
      </c>
      <c r="H338" s="40" t="str">
        <f>+Español!H338</f>
        <v>-</v>
      </c>
      <c r="I338" s="96"/>
      <c r="J338" s="97"/>
    </row>
    <row r="339" spans="2:10" ht="18" customHeight="1" x14ac:dyDescent="0.25">
      <c r="B339" s="35">
        <f>Español!B339</f>
        <v>43510</v>
      </c>
      <c r="C339" s="37" t="str">
        <f>Español!C339</f>
        <v>NO</v>
      </c>
      <c r="D339" s="26" t="str">
        <f>Español!D339</f>
        <v>-</v>
      </c>
      <c r="E339" s="40" t="str">
        <f>+Español!E339</f>
        <v>-</v>
      </c>
      <c r="F339" s="40" t="str">
        <f>+Español!F339</f>
        <v>-</v>
      </c>
      <c r="G339" s="40" t="str">
        <f>+Español!G339</f>
        <v>-</v>
      </c>
      <c r="H339" s="40" t="str">
        <f>+Español!H339</f>
        <v>-</v>
      </c>
      <c r="I339" s="96"/>
      <c r="J339" s="97"/>
    </row>
    <row r="340" spans="2:10" ht="18" customHeight="1" x14ac:dyDescent="0.25">
      <c r="B340" s="35">
        <f>Español!B340</f>
        <v>43509</v>
      </c>
      <c r="C340" s="37" t="str">
        <f>Español!C340</f>
        <v>NO</v>
      </c>
      <c r="D340" s="26" t="str">
        <f>Español!D340</f>
        <v>-</v>
      </c>
      <c r="E340" s="40" t="str">
        <f>+Español!E340</f>
        <v>-</v>
      </c>
      <c r="F340" s="40" t="str">
        <f>+Español!F340</f>
        <v>-</v>
      </c>
      <c r="G340" s="40" t="str">
        <f>+Español!G340</f>
        <v>-</v>
      </c>
      <c r="H340" s="40" t="str">
        <f>+Español!H340</f>
        <v>-</v>
      </c>
      <c r="I340" s="96"/>
      <c r="J340" s="97"/>
    </row>
    <row r="341" spans="2:10" ht="98.25" customHeight="1" x14ac:dyDescent="0.25">
      <c r="B341" s="35">
        <f>Español!B341</f>
        <v>43508</v>
      </c>
      <c r="C341" s="37" t="s">
        <v>17</v>
      </c>
      <c r="D341" s="26">
        <f>Español!D341</f>
        <v>-31000</v>
      </c>
      <c r="E341" s="40">
        <f>+Español!E341</f>
        <v>-634688.85</v>
      </c>
      <c r="F341" s="40">
        <f>+Español!F341</f>
        <v>20.473833870967741</v>
      </c>
      <c r="G341" s="40">
        <f>+Español!G341</f>
        <v>20.45</v>
      </c>
      <c r="H341" s="40">
        <f>+Español!H341</f>
        <v>20.53</v>
      </c>
      <c r="I341" s="137" t="s">
        <v>50</v>
      </c>
      <c r="J341" s="138"/>
    </row>
    <row r="342" spans="2:10" ht="98.25" customHeight="1" x14ac:dyDescent="0.25">
      <c r="B342" s="35">
        <f>Español!B342</f>
        <v>43507</v>
      </c>
      <c r="C342" s="37" t="s">
        <v>17</v>
      </c>
      <c r="D342" s="26">
        <f>Español!D342</f>
        <v>-7995</v>
      </c>
      <c r="E342" s="40">
        <f>+Español!E342</f>
        <v>-166543</v>
      </c>
      <c r="F342" s="40">
        <f>+Español!F342</f>
        <v>20.83089430894309</v>
      </c>
      <c r="G342" s="40">
        <f>+Español!G342</f>
        <v>20.79</v>
      </c>
      <c r="H342" s="40">
        <f>+Español!H342</f>
        <v>20.9</v>
      </c>
      <c r="I342" s="137" t="s">
        <v>50</v>
      </c>
      <c r="J342" s="138"/>
    </row>
    <row r="343" spans="2:10" ht="98.25" customHeight="1" x14ac:dyDescent="0.25">
      <c r="B343" s="35">
        <f>Español!B343</f>
        <v>43506</v>
      </c>
      <c r="C343" s="37" t="s">
        <v>17</v>
      </c>
      <c r="D343" s="26">
        <f>Español!D343</f>
        <v>-300</v>
      </c>
      <c r="E343" s="40">
        <f>+Español!E343</f>
        <v>-6094</v>
      </c>
      <c r="F343" s="40">
        <f>+Español!F343</f>
        <v>20.313333333333333</v>
      </c>
      <c r="G343" s="40">
        <f>+Español!G343</f>
        <v>20.309999999999999</v>
      </c>
      <c r="H343" s="40">
        <f>+Español!H343</f>
        <v>20.32</v>
      </c>
      <c r="I343" s="137" t="s">
        <v>50</v>
      </c>
      <c r="J343" s="138"/>
    </row>
    <row r="344" spans="2:10" ht="18" customHeight="1" x14ac:dyDescent="0.25">
      <c r="B344" s="35">
        <f>Español!B344</f>
        <v>43505</v>
      </c>
      <c r="C344" s="37" t="str">
        <f>Español!C344</f>
        <v>NO</v>
      </c>
      <c r="D344" s="26" t="str">
        <f>Español!D344</f>
        <v>-</v>
      </c>
      <c r="E344" s="40" t="str">
        <f>+Español!E344</f>
        <v>-</v>
      </c>
      <c r="F344" s="40" t="str">
        <f>+Español!F344</f>
        <v>-</v>
      </c>
      <c r="G344" s="40" t="str">
        <f>+Español!G344</f>
        <v>-</v>
      </c>
      <c r="H344" s="40" t="str">
        <f>+Español!H344</f>
        <v>-</v>
      </c>
      <c r="I344" s="96"/>
      <c r="J344" s="97"/>
    </row>
    <row r="345" spans="2:10" ht="18" customHeight="1" x14ac:dyDescent="0.25">
      <c r="B345" s="35">
        <f>Español!B345</f>
        <v>43504</v>
      </c>
      <c r="C345" s="37" t="str">
        <f>Español!C345</f>
        <v>NO</v>
      </c>
      <c r="D345" s="26" t="str">
        <f>Español!D345</f>
        <v>-</v>
      </c>
      <c r="E345" s="40" t="str">
        <f>+Español!E345</f>
        <v>-</v>
      </c>
      <c r="F345" s="40" t="str">
        <f>+Español!F345</f>
        <v>-</v>
      </c>
      <c r="G345" s="40" t="str">
        <f>+Español!G345</f>
        <v>-</v>
      </c>
      <c r="H345" s="40" t="str">
        <f>+Español!H345</f>
        <v>-</v>
      </c>
      <c r="I345" s="96"/>
      <c r="J345" s="97"/>
    </row>
    <row r="346" spans="2:10" ht="98.25" customHeight="1" x14ac:dyDescent="0.25">
      <c r="B346" s="35">
        <f>Español!B346</f>
        <v>43503</v>
      </c>
      <c r="C346" s="37" t="s">
        <v>17</v>
      </c>
      <c r="D346" s="26">
        <f>Español!D346</f>
        <v>-26000</v>
      </c>
      <c r="E346" s="40">
        <f>+Español!E346</f>
        <v>-568700</v>
      </c>
      <c r="F346" s="40">
        <f>+Español!F346</f>
        <v>21.873076923076923</v>
      </c>
      <c r="G346" s="40">
        <f>+Español!G346</f>
        <v>21.5</v>
      </c>
      <c r="H346" s="40">
        <f>+Español!H346</f>
        <v>22.4</v>
      </c>
      <c r="I346" s="137" t="s">
        <v>50</v>
      </c>
      <c r="J346" s="138"/>
    </row>
    <row r="347" spans="2:10" ht="98.25" customHeight="1" x14ac:dyDescent="0.25">
      <c r="B347" s="35">
        <f>Español!B347</f>
        <v>43502</v>
      </c>
      <c r="C347" s="37" t="s">
        <v>17</v>
      </c>
      <c r="D347" s="26" t="str">
        <f>Español!D347</f>
        <v>-</v>
      </c>
      <c r="E347" s="40" t="str">
        <f>+Español!E347</f>
        <v>-</v>
      </c>
      <c r="F347" s="40" t="str">
        <f>+Español!F347</f>
        <v>-</v>
      </c>
      <c r="G347" s="40" t="str">
        <f>+Español!G347</f>
        <v>-</v>
      </c>
      <c r="H347" s="40" t="str">
        <f>+Español!H347</f>
        <v>-</v>
      </c>
      <c r="I347" s="137"/>
      <c r="J347" s="138"/>
    </row>
    <row r="348" spans="2:10" ht="18" customHeight="1" x14ac:dyDescent="0.25">
      <c r="B348" s="35">
        <f>Español!B348</f>
        <v>43501</v>
      </c>
      <c r="C348" s="37" t="str">
        <f>Español!C348</f>
        <v>NO</v>
      </c>
      <c r="D348" s="26" t="str">
        <f>Español!D348</f>
        <v>-</v>
      </c>
      <c r="E348" s="40" t="str">
        <f>+Español!E348</f>
        <v>-</v>
      </c>
      <c r="F348" s="40" t="str">
        <f>+Español!F348</f>
        <v>-</v>
      </c>
      <c r="G348" s="40" t="str">
        <f>+Español!G348</f>
        <v>-</v>
      </c>
      <c r="H348" s="40" t="str">
        <f>+Español!H348</f>
        <v>-</v>
      </c>
      <c r="I348" s="96"/>
      <c r="J348" s="97"/>
    </row>
    <row r="349" spans="2:10" ht="18" customHeight="1" x14ac:dyDescent="0.25">
      <c r="B349" s="35">
        <f>Español!B349</f>
        <v>43500</v>
      </c>
      <c r="C349" s="37" t="str">
        <f>Español!C349</f>
        <v>NO</v>
      </c>
      <c r="D349" s="26" t="str">
        <f>Español!D349</f>
        <v>-</v>
      </c>
      <c r="E349" s="40" t="str">
        <f>+Español!E349</f>
        <v>-</v>
      </c>
      <c r="F349" s="40" t="str">
        <f>+Español!F349</f>
        <v>-</v>
      </c>
      <c r="G349" s="40" t="str">
        <f>+Español!G349</f>
        <v>-</v>
      </c>
      <c r="H349" s="40" t="str">
        <f>+Español!H349</f>
        <v>-</v>
      </c>
      <c r="I349" s="96"/>
      <c r="J349" s="97"/>
    </row>
    <row r="350" spans="2:10" ht="18" customHeight="1" x14ac:dyDescent="0.25">
      <c r="B350" s="35">
        <f>Español!B350</f>
        <v>43499</v>
      </c>
      <c r="C350" s="37" t="str">
        <f>Español!C350</f>
        <v>NO</v>
      </c>
      <c r="D350" s="26" t="str">
        <f>Español!D350</f>
        <v>-</v>
      </c>
      <c r="E350" s="40" t="str">
        <f>+Español!E350</f>
        <v>-</v>
      </c>
      <c r="F350" s="40" t="str">
        <f>+Español!F350</f>
        <v>-</v>
      </c>
      <c r="G350" s="40" t="str">
        <f>+Español!G350</f>
        <v>-</v>
      </c>
      <c r="H350" s="40" t="str">
        <f>+Español!H350</f>
        <v>-</v>
      </c>
      <c r="I350" s="96"/>
      <c r="J350" s="97"/>
    </row>
    <row r="351" spans="2:10" ht="98.25" customHeight="1" x14ac:dyDescent="0.25">
      <c r="B351" s="35">
        <f>Español!B351</f>
        <v>43498</v>
      </c>
      <c r="C351" s="37" t="s">
        <v>17</v>
      </c>
      <c r="D351" s="26">
        <f>Español!D351</f>
        <v>-3000</v>
      </c>
      <c r="E351" s="40">
        <f>+Español!E351</f>
        <v>-63000</v>
      </c>
      <c r="F351" s="40">
        <f>+Español!F351</f>
        <v>21</v>
      </c>
      <c r="G351" s="40">
        <f>+Español!G351</f>
        <v>21</v>
      </c>
      <c r="H351" s="40">
        <f>+Español!H351</f>
        <v>21</v>
      </c>
      <c r="I351" s="137" t="s">
        <v>50</v>
      </c>
      <c r="J351" s="138"/>
    </row>
    <row r="352" spans="2:10" ht="98.25" customHeight="1" x14ac:dyDescent="0.25">
      <c r="B352" s="35">
        <f>Español!B352</f>
        <v>43497</v>
      </c>
      <c r="C352" s="37" t="s">
        <v>17</v>
      </c>
      <c r="D352" s="26">
        <f>Español!D352</f>
        <v>-5638</v>
      </c>
      <c r="E352" s="40">
        <f>+Español!E352</f>
        <v>-118398</v>
      </c>
      <c r="F352" s="40">
        <f>+Español!F352</f>
        <v>21</v>
      </c>
      <c r="G352" s="40">
        <f>+Español!G352</f>
        <v>21</v>
      </c>
      <c r="H352" s="40">
        <f>+Español!H352</f>
        <v>21</v>
      </c>
      <c r="I352" s="137" t="s">
        <v>50</v>
      </c>
      <c r="J352" s="138"/>
    </row>
    <row r="353" spans="2:10" ht="98.25" customHeight="1" x14ac:dyDescent="0.25">
      <c r="B353" s="35">
        <f>Español!B353</f>
        <v>43496</v>
      </c>
      <c r="C353" s="37" t="s">
        <v>17</v>
      </c>
      <c r="D353" s="26">
        <f>Español!D353</f>
        <v>-12266</v>
      </c>
      <c r="E353" s="40">
        <f>+Español!E353</f>
        <v>-281079.84000000003</v>
      </c>
      <c r="F353" s="40">
        <f>+Español!F353</f>
        <v>22.915362791456058</v>
      </c>
      <c r="G353" s="40">
        <f>+Español!G353</f>
        <v>22.7</v>
      </c>
      <c r="H353" s="40">
        <f>+Español!H353</f>
        <v>22.95</v>
      </c>
      <c r="I353" s="137" t="s">
        <v>50</v>
      </c>
      <c r="J353" s="138"/>
    </row>
    <row r="354" spans="2:10" ht="18" customHeight="1" x14ac:dyDescent="0.25">
      <c r="B354" s="35">
        <f>Español!B354</f>
        <v>43495</v>
      </c>
      <c r="C354" s="37" t="str">
        <f>Español!C354</f>
        <v>NO</v>
      </c>
      <c r="D354" s="26" t="str">
        <f>Español!D354</f>
        <v>-</v>
      </c>
      <c r="E354" s="40" t="str">
        <f>+Español!E354</f>
        <v>-</v>
      </c>
      <c r="F354" s="40" t="str">
        <f>+Español!F354</f>
        <v>-</v>
      </c>
      <c r="G354" s="40" t="str">
        <f>+Español!G354</f>
        <v>-</v>
      </c>
      <c r="H354" s="40" t="str">
        <f>+Español!H354</f>
        <v>-</v>
      </c>
      <c r="I354" s="96"/>
      <c r="J354" s="97"/>
    </row>
    <row r="355" spans="2:10" ht="98.25" customHeight="1" x14ac:dyDescent="0.25">
      <c r="B355" s="35">
        <f>Español!B355</f>
        <v>43494</v>
      </c>
      <c r="C355" s="37" t="s">
        <v>17</v>
      </c>
      <c r="D355" s="26">
        <f>Español!D355</f>
        <v>-40000</v>
      </c>
      <c r="E355" s="40">
        <f>+Español!E355</f>
        <v>-937228.1</v>
      </c>
      <c r="F355" s="40">
        <f>+Español!F355</f>
        <v>23.430702499999999</v>
      </c>
      <c r="G355" s="40">
        <f>+Español!G355</f>
        <v>23.35</v>
      </c>
      <c r="H355" s="40">
        <f>+Español!H355</f>
        <v>23.8</v>
      </c>
      <c r="I355" s="137" t="s">
        <v>50</v>
      </c>
      <c r="J355" s="138"/>
    </row>
    <row r="356" spans="2:10" ht="98.25" customHeight="1" x14ac:dyDescent="0.25">
      <c r="B356" s="35">
        <f>Español!B356</f>
        <v>43493</v>
      </c>
      <c r="C356" s="37" t="s">
        <v>17</v>
      </c>
      <c r="D356" s="26">
        <f>Español!D356</f>
        <v>-21636</v>
      </c>
      <c r="E356" s="40">
        <f>+Español!E356</f>
        <v>-474343.41</v>
      </c>
      <c r="F356" s="40">
        <f>+Español!F356</f>
        <v>21.923803383250139</v>
      </c>
      <c r="G356" s="40">
        <f>+Español!G356</f>
        <v>21.8</v>
      </c>
      <c r="H356" s="40">
        <f>+Español!H356</f>
        <v>22.25</v>
      </c>
      <c r="I356" s="137" t="s">
        <v>50</v>
      </c>
      <c r="J356" s="138"/>
    </row>
    <row r="357" spans="2:10" ht="98.25" customHeight="1" x14ac:dyDescent="0.25">
      <c r="B357" s="35">
        <f>Español!B357</f>
        <v>43492</v>
      </c>
      <c r="C357" s="37" t="s">
        <v>17</v>
      </c>
      <c r="D357" s="26">
        <f>Español!D357</f>
        <v>-300</v>
      </c>
      <c r="E357" s="40">
        <f>+Español!E357</f>
        <v>-6570</v>
      </c>
      <c r="F357" s="40">
        <f>+Español!F357</f>
        <v>21.9</v>
      </c>
      <c r="G357" s="40">
        <f>+Español!G357</f>
        <v>21.9</v>
      </c>
      <c r="H357" s="40">
        <f>+Español!H357</f>
        <v>21.9</v>
      </c>
      <c r="I357" s="137" t="s">
        <v>50</v>
      </c>
      <c r="J357" s="138"/>
    </row>
    <row r="358" spans="2:10" ht="98.25" customHeight="1" x14ac:dyDescent="0.25">
      <c r="B358" s="35">
        <f>Español!B358</f>
        <v>43491</v>
      </c>
      <c r="C358" s="37" t="s">
        <v>17</v>
      </c>
      <c r="D358" s="26">
        <f>Español!D358</f>
        <v>-300</v>
      </c>
      <c r="E358" s="40">
        <f>+Español!E358</f>
        <v>-7017</v>
      </c>
      <c r="F358" s="40">
        <f>+Español!F358</f>
        <v>23.39</v>
      </c>
      <c r="G358" s="40">
        <f>+Español!G358</f>
        <v>23.39</v>
      </c>
      <c r="H358" s="40">
        <f>+Español!H358</f>
        <v>23.39</v>
      </c>
      <c r="I358" s="137" t="s">
        <v>50</v>
      </c>
      <c r="J358" s="138"/>
    </row>
    <row r="359" spans="2:10" ht="18" customHeight="1" x14ac:dyDescent="0.25">
      <c r="B359" s="35">
        <f>Español!B359</f>
        <v>43490</v>
      </c>
      <c r="C359" s="37" t="str">
        <f>Español!C359</f>
        <v>NO</v>
      </c>
      <c r="D359" s="26" t="str">
        <f>Español!D359</f>
        <v>-</v>
      </c>
      <c r="E359" s="40" t="str">
        <f>+Español!E359</f>
        <v>-</v>
      </c>
      <c r="F359" s="40" t="str">
        <f>+Español!F359</f>
        <v>-</v>
      </c>
      <c r="G359" s="40" t="str">
        <f>+Español!G359</f>
        <v>-</v>
      </c>
      <c r="H359" s="40" t="str">
        <f>+Español!H359</f>
        <v>-</v>
      </c>
      <c r="I359" s="96"/>
      <c r="J359" s="97"/>
    </row>
    <row r="360" spans="2:10" ht="18" customHeight="1" x14ac:dyDescent="0.25">
      <c r="B360" s="35">
        <f>Español!B360</f>
        <v>43489</v>
      </c>
      <c r="C360" s="37" t="str">
        <f>Español!C360</f>
        <v>NO</v>
      </c>
      <c r="D360" s="26" t="str">
        <f>Español!D360</f>
        <v>-</v>
      </c>
      <c r="E360" s="40" t="str">
        <f>+Español!E360</f>
        <v>-</v>
      </c>
      <c r="F360" s="40" t="str">
        <f>+Español!F360</f>
        <v>-</v>
      </c>
      <c r="G360" s="40" t="str">
        <f>+Español!G360</f>
        <v>-</v>
      </c>
      <c r="H360" s="40" t="str">
        <f>+Español!H360</f>
        <v>-</v>
      </c>
      <c r="I360" s="96"/>
      <c r="J360" s="97"/>
    </row>
    <row r="361" spans="2:10" ht="18" customHeight="1" x14ac:dyDescent="0.25">
      <c r="B361" s="35">
        <f>Español!B361</f>
        <v>43488</v>
      </c>
      <c r="C361" s="37" t="str">
        <f>Español!C361</f>
        <v>NO</v>
      </c>
      <c r="D361" s="26" t="str">
        <f>Español!D361</f>
        <v>-</v>
      </c>
      <c r="E361" s="40" t="str">
        <f>+Español!E361</f>
        <v>-</v>
      </c>
      <c r="F361" s="40" t="str">
        <f>+Español!F361</f>
        <v>-</v>
      </c>
      <c r="G361" s="40" t="str">
        <f>+Español!G361</f>
        <v>-</v>
      </c>
      <c r="H361" s="40" t="str">
        <f>+Español!H361</f>
        <v>-</v>
      </c>
      <c r="I361" s="137"/>
      <c r="J361" s="138"/>
    </row>
    <row r="362" spans="2:10" ht="18" customHeight="1" x14ac:dyDescent="0.25">
      <c r="B362" s="35">
        <f>Español!B362</f>
        <v>43487</v>
      </c>
      <c r="C362" s="37" t="str">
        <f>Español!C362</f>
        <v>NO</v>
      </c>
      <c r="D362" s="26" t="str">
        <f>Español!D362</f>
        <v>-</v>
      </c>
      <c r="E362" s="40" t="str">
        <f>+Español!E362</f>
        <v>-</v>
      </c>
      <c r="F362" s="40" t="str">
        <f>+Español!F362</f>
        <v>-</v>
      </c>
      <c r="G362" s="40" t="str">
        <f>+Español!G362</f>
        <v>-</v>
      </c>
      <c r="H362" s="40" t="str">
        <f>+Español!H362</f>
        <v>-</v>
      </c>
      <c r="I362" s="96"/>
      <c r="J362" s="97"/>
    </row>
    <row r="363" spans="2:10" ht="18" customHeight="1" x14ac:dyDescent="0.25">
      <c r="B363" s="35">
        <f>Español!B363</f>
        <v>43486</v>
      </c>
      <c r="C363" s="37" t="str">
        <f>Español!C363</f>
        <v>NO</v>
      </c>
      <c r="D363" s="26" t="str">
        <f>Español!D363</f>
        <v>-</v>
      </c>
      <c r="E363" s="40" t="str">
        <f>+Español!E363</f>
        <v>-</v>
      </c>
      <c r="F363" s="40" t="str">
        <f>+Español!F363</f>
        <v>-</v>
      </c>
      <c r="G363" s="40" t="str">
        <f>+Español!G363</f>
        <v>-</v>
      </c>
      <c r="H363" s="40" t="str">
        <f>+Español!H363</f>
        <v>-</v>
      </c>
      <c r="I363" s="137"/>
      <c r="J363" s="138"/>
    </row>
    <row r="364" spans="2:10" ht="18" customHeight="1" x14ac:dyDescent="0.25">
      <c r="B364" s="35">
        <f>Español!B364</f>
        <v>43485</v>
      </c>
      <c r="C364" s="37" t="str">
        <f>Español!C364</f>
        <v>NO</v>
      </c>
      <c r="D364" s="26" t="str">
        <f>Español!D364</f>
        <v>-</v>
      </c>
      <c r="E364" s="40" t="str">
        <f>+Español!E364</f>
        <v>-</v>
      </c>
      <c r="F364" s="40" t="str">
        <f>+Español!F364</f>
        <v>-</v>
      </c>
      <c r="G364" s="40" t="str">
        <f>+Español!G364</f>
        <v>-</v>
      </c>
      <c r="H364" s="40" t="str">
        <f>+Español!H364</f>
        <v>-</v>
      </c>
      <c r="I364" s="137"/>
      <c r="J364" s="138"/>
    </row>
    <row r="365" spans="2:10" ht="98.25" customHeight="1" x14ac:dyDescent="0.25">
      <c r="B365" s="35">
        <f>Español!B365</f>
        <v>43484</v>
      </c>
      <c r="C365" s="37" t="s">
        <v>22</v>
      </c>
      <c r="D365" s="26">
        <f>Español!D365</f>
        <v>36950</v>
      </c>
      <c r="E365" s="40">
        <f>+Español!E365</f>
        <v>949348.5</v>
      </c>
      <c r="F365" s="40">
        <f>+Español!F365</f>
        <v>25.692787550744249</v>
      </c>
      <c r="G365" s="40">
        <f>+Español!G365</f>
        <v>25.55</v>
      </c>
      <c r="H365" s="40">
        <f>+Español!H365</f>
        <v>25.75</v>
      </c>
      <c r="I365" s="137" t="s">
        <v>50</v>
      </c>
      <c r="J365" s="138"/>
    </row>
    <row r="366" spans="2:10" ht="18" customHeight="1" x14ac:dyDescent="0.25">
      <c r="B366" s="35">
        <f>Español!B366</f>
        <v>43483</v>
      </c>
      <c r="C366" s="37" t="str">
        <f>Español!C366</f>
        <v>NO</v>
      </c>
      <c r="D366" s="26" t="str">
        <f>Español!D366</f>
        <v>-</v>
      </c>
      <c r="E366" s="40" t="str">
        <f>+Español!E366</f>
        <v>-</v>
      </c>
      <c r="F366" s="40" t="str">
        <f>+Español!F366</f>
        <v>-</v>
      </c>
      <c r="G366" s="40" t="str">
        <f>+Español!G366</f>
        <v>-</v>
      </c>
      <c r="H366" s="40" t="str">
        <f>+Español!H366</f>
        <v>-</v>
      </c>
      <c r="I366" s="96"/>
      <c r="J366" s="97"/>
    </row>
    <row r="367" spans="2:10" ht="18" customHeight="1" x14ac:dyDescent="0.25">
      <c r="B367" s="35">
        <f>Español!B367</f>
        <v>43482</v>
      </c>
      <c r="C367" s="37" t="str">
        <f>Español!C367</f>
        <v>NO</v>
      </c>
      <c r="D367" s="26" t="str">
        <f>Español!D367</f>
        <v>-</v>
      </c>
      <c r="E367" s="40" t="str">
        <f>+Español!E367</f>
        <v>-</v>
      </c>
      <c r="F367" s="40" t="str">
        <f>+Español!F367</f>
        <v>-</v>
      </c>
      <c r="G367" s="40" t="str">
        <f>+Español!G367</f>
        <v>-</v>
      </c>
      <c r="H367" s="40" t="str">
        <f>+Español!H367</f>
        <v>-</v>
      </c>
      <c r="I367" s="96"/>
      <c r="J367" s="97"/>
    </row>
    <row r="368" spans="2:10" ht="98.25" customHeight="1" x14ac:dyDescent="0.25">
      <c r="B368" s="35">
        <f>Español!B368</f>
        <v>43481</v>
      </c>
      <c r="C368" s="37" t="s">
        <v>22</v>
      </c>
      <c r="D368" s="26">
        <f>Español!D368</f>
        <v>38877</v>
      </c>
      <c r="E368" s="40">
        <f>+Español!E368</f>
        <v>1136669.3899999999</v>
      </c>
      <c r="F368" s="40">
        <f>+Español!F368</f>
        <v>29.237579802968334</v>
      </c>
      <c r="G368" s="40">
        <f>+Español!G368</f>
        <v>29.11</v>
      </c>
      <c r="H368" s="40">
        <f>+Español!H368</f>
        <v>29.35</v>
      </c>
      <c r="I368" s="137" t="s">
        <v>50</v>
      </c>
      <c r="J368" s="138"/>
    </row>
    <row r="369" spans="2:10" ht="18" customHeight="1" x14ac:dyDescent="0.25">
      <c r="B369" s="35">
        <f>Español!B369</f>
        <v>43480</v>
      </c>
      <c r="C369" s="37" t="str">
        <f>Español!C369</f>
        <v>NO</v>
      </c>
      <c r="D369" s="26" t="str">
        <f>Español!D369</f>
        <v>-</v>
      </c>
      <c r="E369" s="40" t="str">
        <f>+Español!E369</f>
        <v>-</v>
      </c>
      <c r="F369" s="40" t="str">
        <f>+Español!F369</f>
        <v>-</v>
      </c>
      <c r="G369" s="40" t="str">
        <f>+Español!G369</f>
        <v>-</v>
      </c>
      <c r="H369" s="40" t="str">
        <f>+Español!H369</f>
        <v>-</v>
      </c>
      <c r="I369" s="96"/>
      <c r="J369" s="97"/>
    </row>
    <row r="370" spans="2:10" ht="18" customHeight="1" x14ac:dyDescent="0.25">
      <c r="B370" s="35">
        <f>Español!B370</f>
        <v>43479</v>
      </c>
      <c r="C370" s="37" t="str">
        <f>Español!C370</f>
        <v>NO</v>
      </c>
      <c r="D370" s="26" t="str">
        <f>Español!D370</f>
        <v>-</v>
      </c>
      <c r="E370" s="40" t="str">
        <f>+Español!E370</f>
        <v>-</v>
      </c>
      <c r="F370" s="40" t="str">
        <f>+Español!F370</f>
        <v>-</v>
      </c>
      <c r="G370" s="40" t="str">
        <f>+Español!G370</f>
        <v>-</v>
      </c>
      <c r="H370" s="40" t="str">
        <f>+Español!H370</f>
        <v>-</v>
      </c>
      <c r="I370" s="137"/>
      <c r="J370" s="138"/>
    </row>
    <row r="371" spans="2:10" ht="98.25" customHeight="1" x14ac:dyDescent="0.25">
      <c r="B371" s="35">
        <f>Español!B371</f>
        <v>43478</v>
      </c>
      <c r="C371" s="37" t="s">
        <v>22</v>
      </c>
      <c r="D371" s="26">
        <f>Español!D371</f>
        <v>21416</v>
      </c>
      <c r="E371" s="40">
        <f>+Español!E371</f>
        <v>530046</v>
      </c>
      <c r="F371" s="40">
        <f>+Español!F371</f>
        <v>24.75</v>
      </c>
      <c r="G371" s="40">
        <f>+Español!G371</f>
        <v>24.75</v>
      </c>
      <c r="H371" s="40">
        <f>+Español!H371</f>
        <v>24.75</v>
      </c>
      <c r="I371" s="137" t="s">
        <v>50</v>
      </c>
      <c r="J371" s="138"/>
    </row>
    <row r="372" spans="2:10" ht="98.25" customHeight="1" x14ac:dyDescent="0.25">
      <c r="B372" s="35">
        <f>Español!B372</f>
        <v>43477</v>
      </c>
      <c r="C372" s="37" t="s">
        <v>22</v>
      </c>
      <c r="D372" s="26">
        <f>Español!D372</f>
        <v>20271</v>
      </c>
      <c r="E372" s="40">
        <f>+Español!E372</f>
        <v>510154.8</v>
      </c>
      <c r="F372" s="40">
        <f>+Español!F372</f>
        <v>25.166730797691283</v>
      </c>
      <c r="G372" s="40">
        <f>+Español!G372</f>
        <v>24.85</v>
      </c>
      <c r="H372" s="40">
        <f>+Español!H372</f>
        <v>25.35</v>
      </c>
      <c r="I372" s="137" t="s">
        <v>50</v>
      </c>
      <c r="J372" s="138"/>
    </row>
    <row r="373" spans="2:10" ht="98.25" customHeight="1" x14ac:dyDescent="0.25">
      <c r="B373" s="35">
        <f>Español!B373</f>
        <v>43476</v>
      </c>
      <c r="C373" s="37" t="s">
        <v>22</v>
      </c>
      <c r="D373" s="26">
        <f>Español!D373</f>
        <v>7350</v>
      </c>
      <c r="E373" s="40">
        <f>+Español!E373</f>
        <v>189150</v>
      </c>
      <c r="F373" s="40">
        <f>+Español!F373</f>
        <v>25.73469387755102</v>
      </c>
      <c r="G373" s="40">
        <f>+Español!G373</f>
        <v>25.6</v>
      </c>
      <c r="H373" s="40">
        <f>+Español!H373</f>
        <v>25.9</v>
      </c>
      <c r="I373" s="137" t="s">
        <v>50</v>
      </c>
      <c r="J373" s="138"/>
    </row>
    <row r="374" spans="2:10" ht="18" customHeight="1" x14ac:dyDescent="0.25">
      <c r="B374" s="35">
        <f>Español!B374</f>
        <v>43475</v>
      </c>
      <c r="C374" s="37" t="str">
        <f>Español!C374</f>
        <v>NO</v>
      </c>
      <c r="D374" s="26" t="str">
        <f>Español!D374</f>
        <v>-</v>
      </c>
      <c r="E374" s="40" t="str">
        <f>+Español!E374</f>
        <v>-</v>
      </c>
      <c r="F374" s="40" t="str">
        <f>+Español!F374</f>
        <v>-</v>
      </c>
      <c r="G374" s="40" t="str">
        <f>+Español!G374</f>
        <v>-</v>
      </c>
      <c r="H374" s="40" t="str">
        <f>+Español!H374</f>
        <v>-</v>
      </c>
      <c r="I374" s="96"/>
      <c r="J374" s="97"/>
    </row>
    <row r="375" spans="2:10" ht="98.25" customHeight="1" x14ac:dyDescent="0.25">
      <c r="B375" s="35">
        <f>Español!B375</f>
        <v>43474</v>
      </c>
      <c r="C375" s="37" t="s">
        <v>22</v>
      </c>
      <c r="D375" s="26">
        <f>Español!D375</f>
        <v>16770</v>
      </c>
      <c r="E375" s="40">
        <f>+Español!E375</f>
        <v>434020.92</v>
      </c>
      <c r="F375" s="40">
        <f>+Español!F375</f>
        <v>25.880794275491947</v>
      </c>
      <c r="G375" s="40">
        <f>+Español!G375</f>
        <v>25.5</v>
      </c>
      <c r="H375" s="40">
        <f>+Español!H375</f>
        <v>26.93</v>
      </c>
      <c r="I375" s="137" t="s">
        <v>50</v>
      </c>
      <c r="J375" s="138"/>
    </row>
    <row r="376" spans="2:10" ht="98.25" customHeight="1" x14ac:dyDescent="0.25">
      <c r="B376" s="35">
        <f>Español!B376</f>
        <v>43473</v>
      </c>
      <c r="C376" s="37" t="s">
        <v>22</v>
      </c>
      <c r="D376" s="26">
        <f>Español!D376</f>
        <v>16027</v>
      </c>
      <c r="E376" s="40">
        <f>+Español!E376</f>
        <v>408467.05</v>
      </c>
      <c r="F376" s="40">
        <f>+Español!F376</f>
        <v>25.486182691707743</v>
      </c>
      <c r="G376" s="40">
        <f>+Español!G376</f>
        <v>25.35</v>
      </c>
      <c r="H376" s="40">
        <f>+Español!H376</f>
        <v>25.95</v>
      </c>
      <c r="I376" s="137" t="s">
        <v>50</v>
      </c>
      <c r="J376" s="138"/>
    </row>
    <row r="377" spans="2:10" ht="98.25" customHeight="1" x14ac:dyDescent="0.25">
      <c r="B377" s="35">
        <f>Español!B377</f>
        <v>43472</v>
      </c>
      <c r="C377" s="37" t="s">
        <v>22</v>
      </c>
      <c r="D377" s="26">
        <f>Español!D377</f>
        <v>30480</v>
      </c>
      <c r="E377" s="40">
        <f>+Español!E377</f>
        <v>760959.28</v>
      </c>
      <c r="F377" s="40">
        <f>+Español!F377</f>
        <v>24.96585564304462</v>
      </c>
      <c r="G377" s="40">
        <f>+Español!G377</f>
        <v>24.9</v>
      </c>
      <c r="H377" s="40">
        <f>+Español!H377</f>
        <v>25.06</v>
      </c>
      <c r="I377" s="137" t="s">
        <v>50</v>
      </c>
      <c r="J377" s="138"/>
    </row>
    <row r="378" spans="2:10" ht="98.25" customHeight="1" x14ac:dyDescent="0.25">
      <c r="B378" s="35">
        <f>Español!B378</f>
        <v>43471</v>
      </c>
      <c r="C378" s="37" t="s">
        <v>22</v>
      </c>
      <c r="D378" s="26">
        <f>Español!D378</f>
        <v>42433</v>
      </c>
      <c r="E378" s="40">
        <f>+Español!E378</f>
        <v>1054650.1000000001</v>
      </c>
      <c r="F378" s="40">
        <f>+Español!F378</f>
        <v>24.854478825442463</v>
      </c>
      <c r="G378" s="40">
        <f>+Español!G378</f>
        <v>24.7</v>
      </c>
      <c r="H378" s="40">
        <f>+Español!H378</f>
        <v>24.9</v>
      </c>
      <c r="I378" s="137" t="s">
        <v>50</v>
      </c>
      <c r="J378" s="138"/>
    </row>
    <row r="379" spans="2:10" ht="98.25" customHeight="1" x14ac:dyDescent="0.25">
      <c r="B379" s="35">
        <f>Español!B379</f>
        <v>43470</v>
      </c>
      <c r="C379" s="37" t="s">
        <v>22</v>
      </c>
      <c r="D379" s="26">
        <f>Español!D379</f>
        <v>5400</v>
      </c>
      <c r="E379" s="40">
        <f>+Español!E379</f>
        <v>137005.75</v>
      </c>
      <c r="F379" s="40">
        <f>+Español!F379</f>
        <v>25.371435185185184</v>
      </c>
      <c r="G379" s="40">
        <f>+Español!G379</f>
        <v>25.3</v>
      </c>
      <c r="H379" s="40">
        <f>+Español!H379</f>
        <v>25.55</v>
      </c>
      <c r="I379" s="137" t="s">
        <v>50</v>
      </c>
      <c r="J379" s="138"/>
    </row>
    <row r="380" spans="2:10" ht="98.25" customHeight="1" x14ac:dyDescent="0.25">
      <c r="B380" s="35">
        <f>Español!B380</f>
        <v>43469</v>
      </c>
      <c r="C380" s="37" t="s">
        <v>22</v>
      </c>
      <c r="D380" s="26">
        <f>Español!D380</f>
        <v>5400</v>
      </c>
      <c r="E380" s="40">
        <f>+Español!E380</f>
        <v>150660</v>
      </c>
      <c r="F380" s="40">
        <f>+Español!F380</f>
        <v>27.9</v>
      </c>
      <c r="G380" s="40">
        <f>+Español!G380</f>
        <v>27.9</v>
      </c>
      <c r="H380" s="40">
        <f>+Español!H380</f>
        <v>27.9</v>
      </c>
      <c r="I380" s="137" t="s">
        <v>50</v>
      </c>
      <c r="J380" s="138"/>
    </row>
    <row r="381" spans="2:10" ht="18" customHeight="1" x14ac:dyDescent="0.25">
      <c r="B381" s="35">
        <f>Español!B381</f>
        <v>43468</v>
      </c>
      <c r="C381" s="37" t="str">
        <f>Español!C381</f>
        <v>NO</v>
      </c>
      <c r="D381" s="26" t="str">
        <f>Español!D381</f>
        <v>-</v>
      </c>
      <c r="E381" s="40" t="str">
        <f>+Español!E381</f>
        <v>-</v>
      </c>
      <c r="F381" s="40" t="str">
        <f>+Español!F381</f>
        <v>-</v>
      </c>
      <c r="G381" s="40" t="str">
        <f>+Español!G381</f>
        <v>-</v>
      </c>
      <c r="H381" s="40" t="str">
        <f>+Español!H381</f>
        <v>-</v>
      </c>
      <c r="I381" s="137"/>
      <c r="J381" s="138"/>
    </row>
    <row r="382" spans="2:10" ht="18" customHeight="1" x14ac:dyDescent="0.25">
      <c r="B382" s="35">
        <f>Español!B382</f>
        <v>43467</v>
      </c>
      <c r="C382" s="37" t="str">
        <f>Español!C382</f>
        <v>NO</v>
      </c>
      <c r="D382" s="26" t="str">
        <f>Español!D382</f>
        <v>-</v>
      </c>
      <c r="E382" s="40" t="str">
        <f>+Español!E382</f>
        <v>-</v>
      </c>
      <c r="F382" s="40" t="str">
        <f>+Español!F382</f>
        <v>-</v>
      </c>
      <c r="G382" s="40" t="str">
        <f>+Español!G382</f>
        <v>-</v>
      </c>
      <c r="H382" s="40" t="str">
        <f>+Español!H382</f>
        <v>-</v>
      </c>
      <c r="I382" s="137"/>
      <c r="J382" s="138"/>
    </row>
    <row r="383" spans="2:10" ht="18" customHeight="1" thickBot="1" x14ac:dyDescent="0.3">
      <c r="B383" s="36">
        <f>Español!B383</f>
        <v>43466</v>
      </c>
      <c r="C383" s="38" t="str">
        <f>Español!C383</f>
        <v>NO</v>
      </c>
      <c r="D383" s="39" t="str">
        <f>Español!D383</f>
        <v>-</v>
      </c>
      <c r="E383" s="41" t="str">
        <f>+Español!E383</f>
        <v>-</v>
      </c>
      <c r="F383" s="41" t="str">
        <f>+Español!F383</f>
        <v>-</v>
      </c>
      <c r="G383" s="41" t="str">
        <f>+Español!G383</f>
        <v>-</v>
      </c>
      <c r="H383" s="41" t="str">
        <f>+Español!H383</f>
        <v>-</v>
      </c>
      <c r="I383" s="98"/>
      <c r="J383" s="99"/>
    </row>
    <row r="385" spans="2:10" ht="15" x14ac:dyDescent="0.25">
      <c r="B385" s="12" t="s">
        <v>5</v>
      </c>
      <c r="C385" s="30"/>
      <c r="D385" s="30"/>
      <c r="E385" s="30"/>
      <c r="F385" s="30"/>
      <c r="G385" s="30"/>
      <c r="H385" s="30"/>
      <c r="I385" s="139">
        <f ca="1">J8</f>
        <v>44321</v>
      </c>
      <c r="J385" s="139"/>
    </row>
    <row r="386" spans="2:10" ht="13.5" x14ac:dyDescent="0.25">
      <c r="B386" s="12" t="s">
        <v>21</v>
      </c>
      <c r="C386" s="6"/>
      <c r="D386" s="6"/>
      <c r="E386" s="6"/>
      <c r="F386" s="6"/>
      <c r="G386" s="6"/>
      <c r="H386" s="6"/>
      <c r="I386" s="92"/>
    </row>
    <row r="387" spans="2:10" ht="13.5" x14ac:dyDescent="0.3">
      <c r="B387" s="16" t="s">
        <v>20</v>
      </c>
      <c r="C387" s="5"/>
      <c r="D387" s="17"/>
      <c r="E387" s="17"/>
      <c r="F387" s="17"/>
      <c r="G387" s="17"/>
      <c r="H387" s="17"/>
      <c r="I387" s="92"/>
    </row>
  </sheetData>
  <autoFilter ref="B18:J383">
    <filterColumn colId="7" showButton="0"/>
  </autoFilter>
  <mergeCells count="202">
    <mergeCell ref="I44:J44"/>
    <mergeCell ref="I175:J175"/>
    <mergeCell ref="I126:J126"/>
    <mergeCell ref="I138:J138"/>
    <mergeCell ref="I52:J52"/>
    <mergeCell ref="I114:J114"/>
    <mergeCell ref="I165:J165"/>
    <mergeCell ref="I158:J158"/>
    <mergeCell ref="I93:J93"/>
    <mergeCell ref="I63:J63"/>
    <mergeCell ref="I98:J98"/>
    <mergeCell ref="I99:J99"/>
    <mergeCell ref="I101:J101"/>
    <mergeCell ref="I92:J92"/>
    <mergeCell ref="I110:J110"/>
    <mergeCell ref="I111:J111"/>
    <mergeCell ref="I112:J112"/>
    <mergeCell ref="I62:J62"/>
    <mergeCell ref="I64:J64"/>
    <mergeCell ref="I65:J65"/>
    <mergeCell ref="I76:J76"/>
    <mergeCell ref="I77:J77"/>
    <mergeCell ref="I78:J78"/>
    <mergeCell ref="I131:J131"/>
    <mergeCell ref="I125:J125"/>
    <mergeCell ref="I171:J171"/>
    <mergeCell ref="I172:J172"/>
    <mergeCell ref="I107:J107"/>
    <mergeCell ref="I105:J105"/>
    <mergeCell ref="I104:J104"/>
    <mergeCell ref="I97:J97"/>
    <mergeCell ref="I121:J121"/>
    <mergeCell ref="I108:J108"/>
    <mergeCell ref="I109:J109"/>
    <mergeCell ref="I203:J203"/>
    <mergeCell ref="I151:J151"/>
    <mergeCell ref="I129:J129"/>
    <mergeCell ref="I208:J208"/>
    <mergeCell ref="I209:J209"/>
    <mergeCell ref="I211:J211"/>
    <mergeCell ref="I187:J187"/>
    <mergeCell ref="I153:J153"/>
    <mergeCell ref="I144:J144"/>
    <mergeCell ref="I143:J143"/>
    <mergeCell ref="I152:J152"/>
    <mergeCell ref="I161:J161"/>
    <mergeCell ref="I162:J162"/>
    <mergeCell ref="I163:J163"/>
    <mergeCell ref="I154:J154"/>
    <mergeCell ref="I142:J142"/>
    <mergeCell ref="I202:J202"/>
    <mergeCell ref="I201:J201"/>
    <mergeCell ref="I183:J183"/>
    <mergeCell ref="I178:J178"/>
    <mergeCell ref="I164:J164"/>
    <mergeCell ref="I137:J137"/>
    <mergeCell ref="I141:J141"/>
    <mergeCell ref="I181:J181"/>
    <mergeCell ref="I235:J235"/>
    <mergeCell ref="I237:J237"/>
    <mergeCell ref="I238:J238"/>
    <mergeCell ref="I239:J239"/>
    <mergeCell ref="I258:J258"/>
    <mergeCell ref="I268:J268"/>
    <mergeCell ref="I259:J259"/>
    <mergeCell ref="I236:J236"/>
    <mergeCell ref="I122:J122"/>
    <mergeCell ref="I132:J132"/>
    <mergeCell ref="I214:J214"/>
    <mergeCell ref="I257:J257"/>
    <mergeCell ref="I200:J200"/>
    <mergeCell ref="I216:J216"/>
    <mergeCell ref="I219:J219"/>
    <mergeCell ref="I217:J217"/>
    <mergeCell ref="I194:J194"/>
    <mergeCell ref="I167:J167"/>
    <mergeCell ref="I170:J170"/>
    <mergeCell ref="I169:J169"/>
    <mergeCell ref="I168:J168"/>
    <mergeCell ref="I213:J213"/>
    <mergeCell ref="I199:J199"/>
    <mergeCell ref="I182:J182"/>
    <mergeCell ref="I293:J293"/>
    <mergeCell ref="I276:J276"/>
    <mergeCell ref="I277:J277"/>
    <mergeCell ref="I278:J278"/>
    <mergeCell ref="I274:J274"/>
    <mergeCell ref="I290:J290"/>
    <mergeCell ref="I262:J262"/>
    <mergeCell ref="I205:J205"/>
    <mergeCell ref="I204:J204"/>
    <mergeCell ref="I284:J284"/>
    <mergeCell ref="I282:J282"/>
    <mergeCell ref="I269:J269"/>
    <mergeCell ref="I270:J270"/>
    <mergeCell ref="I271:J271"/>
    <mergeCell ref="I273:J273"/>
    <mergeCell ref="I233:J233"/>
    <mergeCell ref="I224:J224"/>
    <mergeCell ref="I225:J225"/>
    <mergeCell ref="I223:J223"/>
    <mergeCell ref="I221:J221"/>
    <mergeCell ref="I230:J230"/>
    <mergeCell ref="I227:J227"/>
    <mergeCell ref="I241:J241"/>
    <mergeCell ref="I232:J232"/>
    <mergeCell ref="B3:J3"/>
    <mergeCell ref="B10:J10"/>
    <mergeCell ref="B12:E12"/>
    <mergeCell ref="G12:J12"/>
    <mergeCell ref="I18:J18"/>
    <mergeCell ref="I41:J41"/>
    <mergeCell ref="I42:J42"/>
    <mergeCell ref="I43:J43"/>
    <mergeCell ref="I26:J26"/>
    <mergeCell ref="I27:J27"/>
    <mergeCell ref="I28:J28"/>
    <mergeCell ref="I22:J22"/>
    <mergeCell ref="I23:J23"/>
    <mergeCell ref="I24:J24"/>
    <mergeCell ref="I25:J25"/>
    <mergeCell ref="I40:J40"/>
    <mergeCell ref="I39:J39"/>
    <mergeCell ref="I34:J34"/>
    <mergeCell ref="I32:J32"/>
    <mergeCell ref="I31:J31"/>
    <mergeCell ref="I29:J29"/>
    <mergeCell ref="I30:J30"/>
    <mergeCell ref="I21:J21"/>
    <mergeCell ref="I308:J308"/>
    <mergeCell ref="I313:J313"/>
    <mergeCell ref="I321:J321"/>
    <mergeCell ref="I326:J326"/>
    <mergeCell ref="I327:J327"/>
    <mergeCell ref="I334:J334"/>
    <mergeCell ref="I353:J353"/>
    <mergeCell ref="I352:J352"/>
    <mergeCell ref="I351:J351"/>
    <mergeCell ref="I346:J346"/>
    <mergeCell ref="I341:J341"/>
    <mergeCell ref="I342:J342"/>
    <mergeCell ref="I343:J343"/>
    <mergeCell ref="I347:J347"/>
    <mergeCell ref="I285:J285"/>
    <mergeCell ref="I283:J283"/>
    <mergeCell ref="I272:J272"/>
    <mergeCell ref="I275:J275"/>
    <mergeCell ref="I336:J336"/>
    <mergeCell ref="I337:J337"/>
    <mergeCell ref="I325:J325"/>
    <mergeCell ref="I304:J304"/>
    <mergeCell ref="I296:J296"/>
    <mergeCell ref="I299:J299"/>
    <mergeCell ref="I286:J286"/>
    <mergeCell ref="I279:J279"/>
    <mergeCell ref="I287:J287"/>
    <mergeCell ref="I332:J332"/>
    <mergeCell ref="I335:J335"/>
    <mergeCell ref="I292:J292"/>
    <mergeCell ref="I291:J291"/>
    <mergeCell ref="I294:J294"/>
    <mergeCell ref="I328:J328"/>
    <mergeCell ref="I329:J329"/>
    <mergeCell ref="I295:J295"/>
    <mergeCell ref="I305:J305"/>
    <mergeCell ref="I306:J306"/>
    <mergeCell ref="I307:J307"/>
    <mergeCell ref="I385:J385"/>
    <mergeCell ref="I379:J379"/>
    <mergeCell ref="I363:J363"/>
    <mergeCell ref="I364:J364"/>
    <mergeCell ref="I361:J361"/>
    <mergeCell ref="I355:J355"/>
    <mergeCell ref="I358:J358"/>
    <mergeCell ref="I357:J357"/>
    <mergeCell ref="I356:J356"/>
    <mergeCell ref="I380:J380"/>
    <mergeCell ref="I381:J381"/>
    <mergeCell ref="I371:J371"/>
    <mergeCell ref="I372:J372"/>
    <mergeCell ref="I368:J368"/>
    <mergeCell ref="I365:J365"/>
    <mergeCell ref="I378:J378"/>
    <mergeCell ref="I377:J377"/>
    <mergeCell ref="I376:J376"/>
    <mergeCell ref="I375:J375"/>
    <mergeCell ref="I373:J373"/>
    <mergeCell ref="I370:J370"/>
    <mergeCell ref="I382:J382"/>
    <mergeCell ref="I47:J47"/>
    <mergeCell ref="I60:J60"/>
    <mergeCell ref="I68:J68"/>
    <mergeCell ref="I72:J72"/>
    <mergeCell ref="I71:J71"/>
    <mergeCell ref="I70:J70"/>
    <mergeCell ref="I75:J75"/>
    <mergeCell ref="I74:J74"/>
    <mergeCell ref="I89:J89"/>
    <mergeCell ref="I81:J81"/>
    <mergeCell ref="I87:J87"/>
    <mergeCell ref="I88:J88"/>
    <mergeCell ref="I80:J80"/>
  </mergeCells>
  <hyperlinks>
    <hyperlink ref="B387" r:id="rId1"/>
  </hyperlinks>
  <pageMargins left="0.70866141732283472" right="0.70866141732283472" top="0.74803149606299213" bottom="0.74803149606299213" header="0.31496062992125984" footer="0.31496062992125984"/>
  <pageSetup paperSize="9" scale="7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6588C72DBC964485F42D4EDD8AD866" ma:contentTypeVersion="14" ma:contentTypeDescription="Crear nuevo documento." ma:contentTypeScope="" ma:versionID="6d8e0ecfa93aa6af6dc40c3ad5595f52">
  <xsd:schema xmlns:xsd="http://www.w3.org/2001/XMLSchema" xmlns:xs="http://www.w3.org/2001/XMLSchema" xmlns:p="http://schemas.microsoft.com/office/2006/metadata/properties" xmlns:ns2="bba69b10-c497-49d2-86d6-0a2ff252843f" xmlns:ns3="1d5b5c73-de20-4e04-9cd3-394e24e35ef5" targetNamespace="http://schemas.microsoft.com/office/2006/metadata/properties" ma:root="true" ma:fieldsID="890a279525631331559bb965ba193a70" ns2:_="" ns3:_="">
    <xsd:import namespace="bba69b10-c497-49d2-86d6-0a2ff252843f"/>
    <xsd:import namespace="1d5b5c73-de20-4e04-9cd3-394e24e35e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a69b10-c497-49d2-86d6-0a2ff25284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63893423-6642-4e46-86c7-65b14e417b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5b5c73-de20-4e04-9cd3-394e24e35ef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86f7f7d-04f4-4bf3-8b5c-d75d5fa7429a}" ma:internalName="TaxCatchAll" ma:showField="CatchAllData" ma:web="1d5b5c73-de20-4e04-9cd3-394e24e35ef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a69b10-c497-49d2-86d6-0a2ff252843f">
      <Terms xmlns="http://schemas.microsoft.com/office/infopath/2007/PartnerControls"/>
    </lcf76f155ced4ddcb4097134ff3c332f>
    <TaxCatchAll xmlns="1d5b5c73-de20-4e04-9cd3-394e24e35ef5" xsi:nil="true"/>
  </documentManagement>
</p:properties>
</file>

<file path=customXml/itemProps1.xml><?xml version="1.0" encoding="utf-8"?>
<ds:datastoreItem xmlns:ds="http://schemas.openxmlformats.org/officeDocument/2006/customXml" ds:itemID="{50BE87E1-301D-44DA-AD11-D0342430793F}"/>
</file>

<file path=customXml/itemProps2.xml><?xml version="1.0" encoding="utf-8"?>
<ds:datastoreItem xmlns:ds="http://schemas.openxmlformats.org/officeDocument/2006/customXml" ds:itemID="{8C275E5A-3E04-4FF5-9101-48FDBB53D9DE}"/>
</file>

<file path=customXml/itemProps3.xml><?xml version="1.0" encoding="utf-8"?>
<ds:datastoreItem xmlns:ds="http://schemas.openxmlformats.org/officeDocument/2006/customXml" ds:itemID="{8BAA73C4-91BC-4C91-80D8-50AC1FD52C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Español</vt:lpstr>
      <vt:lpstr>English</vt:lpstr>
      <vt:lpstr>English!Área_de_impresión</vt:lpstr>
      <vt:lpstr>Español!Área_de_impresión</vt:lpstr>
    </vt:vector>
  </TitlesOfParts>
  <Company>Enagas GTS S.A.U.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Programa semanal de estimaciones de necesidades diarias de gas de operación</dc:title>
  <dc:creator>Hidalgo Tejero, Ana Maria</dc:creator>
  <cp:lastModifiedBy>Hidalgo Tejero, Ana Maria</cp:lastModifiedBy>
  <cp:lastPrinted>2016-01-05T11:41:01Z</cp:lastPrinted>
  <dcterms:created xsi:type="dcterms:W3CDTF">2007-10-04T06:50:16Z</dcterms:created>
  <dcterms:modified xsi:type="dcterms:W3CDTF">2021-05-05T09:03:52Z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0x010100916588C72DBC964485F42D4EDD8AD866</vt:lpwstr>
  </property>
</Properties>
</file>